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15" windowHeight="8505" tabRatio="799" activeTab="0"/>
  </bookViews>
  <sheets>
    <sheet name="CENTROS-1" sheetId="1" r:id="rId1"/>
    <sheet name="CENTROS-2" sheetId="2" r:id="rId2"/>
    <sheet name="RG-UNIDADES-ALUMNADO" sheetId="3" r:id="rId3"/>
    <sheet name="RG-EVOLUCIÓN-ALUMNADO" sheetId="4" r:id="rId4"/>
    <sheet name="E.ESPECIAL" sheetId="5" r:id="rId5"/>
    <sheet name="RG-PROFESORADO" sheetId="6" r:id="rId6"/>
    <sheet name="MOD.LINGÜÍSTICO" sheetId="7" r:id="rId7"/>
    <sheet name="PROGRAMAS-PLURILINGÜES" sheetId="8" r:id="rId8"/>
    <sheet name="ED.ADULTOS" sheetId="9" r:id="rId9"/>
    <sheet name="R.ESPECIAL" sheetId="10" r:id="rId10"/>
  </sheets>
  <definedNames/>
  <calcPr fullCalcOnLoad="1"/>
</workbook>
</file>

<file path=xl/sharedStrings.xml><?xml version="1.0" encoding="utf-8"?>
<sst xmlns="http://schemas.openxmlformats.org/spreadsheetml/2006/main" count="382" uniqueCount="235">
  <si>
    <t>CLASIFICACIÓN DE CENTROS DOCENTES POR ENSEÑANZAS QUE IMPARTEN</t>
  </si>
  <si>
    <t>(Cada centro está incluído solamente una vez)</t>
  </si>
  <si>
    <t>CENTROS DE RÉGIMEN GENERAL</t>
  </si>
  <si>
    <t>Total centros:</t>
  </si>
  <si>
    <t>Titularidad PÚBLICA</t>
  </si>
  <si>
    <t>Total:</t>
  </si>
  <si>
    <t>C.P. (COLEGIO PÚBLICO)</t>
  </si>
  <si>
    <t>I.E.S.O. (Instituto de Educación Secundaria Obligatoria)</t>
  </si>
  <si>
    <t>Imparten</t>
  </si>
  <si>
    <t>ESO exclusivamente</t>
  </si>
  <si>
    <t>I.E.S. (Instituto de Educación Secundaria/C.I.P. (Centro Integrado Politécnico)</t>
  </si>
  <si>
    <t>ESO y Bachillerato</t>
  </si>
  <si>
    <t>ESO, Bachillerato y FP</t>
  </si>
  <si>
    <t>Bachillerato y FP</t>
  </si>
  <si>
    <t>F.P. exclusivamente</t>
  </si>
  <si>
    <t>E.E. (Centro de Educación Especial)</t>
  </si>
  <si>
    <t>Imparten:</t>
  </si>
  <si>
    <t>Titulariadad PRIVADA</t>
  </si>
  <si>
    <t>Concertados/</t>
  </si>
  <si>
    <t>No Concer-</t>
  </si>
  <si>
    <t>Total</t>
  </si>
  <si>
    <t>Subvención</t>
  </si>
  <si>
    <t>tados</t>
  </si>
  <si>
    <t xml:space="preserve">Centros que imparten Ed. Infantil (2º ciclo) y/o Ed. Primaria </t>
  </si>
  <si>
    <t>Centros que imparten Ed. Secundaria exclusivamente</t>
  </si>
  <si>
    <t>Centros que imparten Ed. Infantil (2º ciclo) y/o Ed. Primaria y Ed. Secundaria</t>
  </si>
  <si>
    <t>Centros de Educación Especial</t>
  </si>
  <si>
    <t>CENTROS DE RÉGIMEN ESPECIAL</t>
  </si>
  <si>
    <t>PÚBLICOS</t>
  </si>
  <si>
    <t>PRIVADOS</t>
  </si>
  <si>
    <t>TOTAL</t>
  </si>
  <si>
    <r>
      <t>Escuelas de Arte</t>
    </r>
    <r>
      <rPr>
        <sz val="10"/>
        <rFont val="Arial"/>
        <family val="0"/>
      </rPr>
      <t>, con Bachillerato de Artes</t>
    </r>
  </si>
  <si>
    <t>Escuelas Oficiales de Idiomas</t>
  </si>
  <si>
    <t>Conservatorios de Música</t>
  </si>
  <si>
    <t>Escuelas de Música</t>
  </si>
  <si>
    <t>Escuelas de Danza</t>
  </si>
  <si>
    <t>Centro Superior de Diseño</t>
  </si>
  <si>
    <t>Centro de Enseñanzas Deportivas</t>
  </si>
  <si>
    <t>CENTROS DE EDUCACIÓN DE ADULTOS</t>
  </si>
  <si>
    <t>Centros de Educación de Adultos</t>
  </si>
  <si>
    <t xml:space="preserve">    (De éstos, 1 centro imparte Bachillerato "a distancia" y ESO "a distancia"</t>
  </si>
  <si>
    <t>ACTUACIONES DE ENTIDADES SIN ÁNIMO DE LUCRO</t>
  </si>
  <si>
    <t>Actuaciones de Entidades sin ánimo de lucro</t>
  </si>
  <si>
    <t>ENSEÑANZAS DE RÉGIMEN GENERAL</t>
  </si>
  <si>
    <t>NÚMERO DE CENTROS QUE IMPARTEN CADA ENSEÑANZA</t>
  </si>
  <si>
    <t>Titularidad</t>
  </si>
  <si>
    <t>PÚBLICA</t>
  </si>
  <si>
    <t>PRIVADA</t>
  </si>
  <si>
    <t>Enseñanza</t>
  </si>
  <si>
    <t>No</t>
  </si>
  <si>
    <t>Concertada/</t>
  </si>
  <si>
    <t>concertada</t>
  </si>
  <si>
    <t>Subvencionada</t>
  </si>
  <si>
    <t>E. Infantil (2º ciclo)</t>
  </si>
  <si>
    <t>Ed. Primaria</t>
  </si>
  <si>
    <t>Ed. Especial *</t>
  </si>
  <si>
    <t>E.S.O.</t>
  </si>
  <si>
    <t>Bachillerato diurno</t>
  </si>
  <si>
    <t>Bachillerato nocturno</t>
  </si>
  <si>
    <t>Bachillerato a distancia **</t>
  </si>
  <si>
    <t>* Se han contabilizado también los centros que tienen unidades sustitutorias de Educación Especial.</t>
  </si>
  <si>
    <t>** Se ha contabilizado el centro de Educación de Adultos que imparten estas enseñanzas</t>
  </si>
  <si>
    <t>UNIDADES Y ALUMNADO MATRICULADO POR ENSEÑANZA</t>
  </si>
  <si>
    <t>UNIDADES</t>
  </si>
  <si>
    <t>ALUMNADO MATRICULADO</t>
  </si>
  <si>
    <t>Centros</t>
  </si>
  <si>
    <t>Públicos</t>
  </si>
  <si>
    <t>Privados</t>
  </si>
  <si>
    <t>Mixtas Ed. Infantil/Ed. Primaria *</t>
  </si>
  <si>
    <t>Ed. Especial **</t>
  </si>
  <si>
    <t>Bachillerato a distancia</t>
  </si>
  <si>
    <t>C.F.de F.P. de Grado Medio Presencial***</t>
  </si>
  <si>
    <t xml:space="preserve">         De ellos sólo FCT</t>
  </si>
  <si>
    <t>C.F.de F.P. de Grado Medio Nocturno</t>
  </si>
  <si>
    <t>C.F.de F.P.de  Grado Medio a Distancia</t>
  </si>
  <si>
    <t>C.F.de F.P. de Grado Superior Presencial***</t>
  </si>
  <si>
    <t>C.F.de F.P. de Grado Superior Nocturno</t>
  </si>
  <si>
    <t>C.F.de F.P.de  Grado Superior a Distancia</t>
  </si>
  <si>
    <t>* También se incluyen en este apartado las unidades de Ed. Primaria con alumnado de Primer Ciclo de E.S.O.</t>
  </si>
  <si>
    <t>** Ed. Especial: Incluye las unidades de centros específicos y las unidades sustitutorias de Ed. Especial.</t>
  </si>
  <si>
    <t>***Ciclos Formativos: No se incluyen grupos de alumnado pendiente de realizar sólo la FCT</t>
  </si>
  <si>
    <t xml:space="preserve"> </t>
  </si>
  <si>
    <t>EVOLUCION DE LA MATRICULA POR NIVELES EDUCATIVOS</t>
  </si>
  <si>
    <t>NIVEL/CURSO</t>
  </si>
  <si>
    <t>2007/08</t>
  </si>
  <si>
    <t>2008/09</t>
  </si>
  <si>
    <t>2009/10</t>
  </si>
  <si>
    <t>2010/11</t>
  </si>
  <si>
    <t>2011/12</t>
  </si>
  <si>
    <t>2012/13</t>
  </si>
  <si>
    <t>2013/14</t>
  </si>
  <si>
    <t>Ed. Infantil (2º ciclo)</t>
  </si>
  <si>
    <t>Bach.D/N</t>
  </si>
  <si>
    <t>C.F.G. MEDIO</t>
  </si>
  <si>
    <t>C.F.G. SUPERIOR</t>
  </si>
  <si>
    <t>GARANTIA SOCIAL</t>
  </si>
  <si>
    <t>EDUCACIÓN ESPECIAL (*)</t>
  </si>
  <si>
    <t>TITULARIDAD</t>
  </si>
  <si>
    <t>Matriculación por problemática dominante</t>
  </si>
  <si>
    <t>TIPO DE CENTRO</t>
  </si>
  <si>
    <t>NÚMERO DE CENTROS</t>
  </si>
  <si>
    <t>Auditiva</t>
  </si>
  <si>
    <t>Motora</t>
  </si>
  <si>
    <t>Intelectual</t>
  </si>
  <si>
    <t>Visual</t>
  </si>
  <si>
    <t>T.G.D.</t>
  </si>
  <si>
    <t>Trastornos graves conducta/personalidad</t>
  </si>
  <si>
    <t>Plurideficiencia</t>
  </si>
  <si>
    <t>Centros específicos</t>
  </si>
  <si>
    <t>Unidades sustitutorias</t>
  </si>
  <si>
    <t>(*)Incluye el alumnado y unidades de Educación Especial en centros específicos, unidades sustitutorias y unidades ordinarias</t>
  </si>
  <si>
    <t>PROFESORADO POR NIVELES DE ENSEÑANZA *</t>
  </si>
  <si>
    <t>Nivel de enseñanza que imparte</t>
  </si>
  <si>
    <t>C. Públicos</t>
  </si>
  <si>
    <t>C. Privados</t>
  </si>
  <si>
    <t>Educación Infantil  (2º ciclo) exclusivamente</t>
  </si>
  <si>
    <t>Educación Primaria exclusivamente</t>
  </si>
  <si>
    <t>Educación Secundaria Obligatoria exclusivamente</t>
  </si>
  <si>
    <t>Bachillerato exclusivamente</t>
  </si>
  <si>
    <t>Formación Profesional exclusivamente</t>
  </si>
  <si>
    <t>Educación Infantil (2º ciclo) y Primaria</t>
  </si>
  <si>
    <t>Educación Primaria y E.S.O.</t>
  </si>
  <si>
    <t>E.S.O. y Bachillerato</t>
  </si>
  <si>
    <t>F.P. y E.S.O./Bachillerato</t>
  </si>
  <si>
    <t>Educación Especial Específica</t>
  </si>
  <si>
    <t>Otras posibilidades (combinaciones de niveles diferentes a las anteriores)</t>
  </si>
  <si>
    <t>Profesorado que imparte en  Actuaciones  (fuera de centros)</t>
  </si>
  <si>
    <t xml:space="preserve">* No se incluye el profesorado de las Escuelas de Arte (éste se incluye en el apartado de Enseñanzas de Régimen </t>
  </si>
  <si>
    <t xml:space="preserve">Especial) ni el del Instituto de Educación Secundaria de Navarra para Personas Adultas "Félix Urabayen" </t>
  </si>
  <si>
    <t>(éste se incluye en el apartado de Educación de Adultos)</t>
  </si>
  <si>
    <t>ALUMNADO POR MODELOS LINGÜÍSTICOS</t>
  </si>
  <si>
    <t>MODELO G</t>
  </si>
  <si>
    <t>MODELO A</t>
  </si>
  <si>
    <t>MODELO B</t>
  </si>
  <si>
    <t>MODELO D</t>
  </si>
  <si>
    <t>Pública</t>
  </si>
  <si>
    <t>Privada</t>
  </si>
  <si>
    <t>Bachillerato *</t>
  </si>
  <si>
    <t>Ciclos Formativos *</t>
  </si>
  <si>
    <t>* Incluye enseñanza presencial, nocturna y a distancia</t>
  </si>
  <si>
    <t>ALUMNADO QUE CURSA PROGRAMAS PLURILINGÜES (*)</t>
  </si>
  <si>
    <t>BACHIBAC</t>
  </si>
  <si>
    <t>BR</t>
  </si>
  <si>
    <t>PAI</t>
  </si>
  <si>
    <t xml:space="preserve">Bachillerato </t>
  </si>
  <si>
    <t>CFGS</t>
  </si>
  <si>
    <t>(*) Programas autorizados por el Departamento de Educación (Bachillerato-Baccalauréat, British, Programas de aprendizaje de idiomas, Secciones bilingües)</t>
  </si>
  <si>
    <t>EDUCACIÓN DE ADULTOS</t>
  </si>
  <si>
    <t xml:space="preserve">Nº DE CENTROS QUE </t>
  </si>
  <si>
    <t>ALUMNADO</t>
  </si>
  <si>
    <t>IMPARTEN CADA ENSEÑANZA</t>
  </si>
  <si>
    <t xml:space="preserve"> MATRICULADO</t>
  </si>
  <si>
    <t>Enseñanzas de carácter formal</t>
  </si>
  <si>
    <t xml:space="preserve">   Nivel I: Alfabetización</t>
  </si>
  <si>
    <t xml:space="preserve">   Nivel II: Consolidación de Conocimientos</t>
  </si>
  <si>
    <t xml:space="preserve">   E.S.O. Adultos-Presencial *</t>
  </si>
  <si>
    <t xml:space="preserve">   E.S.O. Adultos- A distancia *</t>
  </si>
  <si>
    <t xml:space="preserve">   Lengua castellana para inmigrantes</t>
  </si>
  <si>
    <t xml:space="preserve">   Preparación Pruebas Acceso CFGS</t>
  </si>
  <si>
    <t xml:space="preserve">   Formación obtención Certificado de Profesionalidad</t>
  </si>
  <si>
    <t>Enseñanzas de carácter no formal</t>
  </si>
  <si>
    <t>PROFESORADO</t>
  </si>
  <si>
    <t>C.Privados</t>
  </si>
  <si>
    <t>Profesorado de Centros de Educación de Adultos</t>
  </si>
  <si>
    <t>ENSEÑANZAS DE RÉGIMEN ESPECIAL</t>
  </si>
  <si>
    <t>Titularidad:</t>
  </si>
  <si>
    <t>Ciclos Formativos de Artes Plásticas y Diseño.</t>
  </si>
  <si>
    <t xml:space="preserve">     Grado Medio</t>
  </si>
  <si>
    <t xml:space="preserve">     Grado Superior</t>
  </si>
  <si>
    <t>Enseñanzas de la Música</t>
  </si>
  <si>
    <t xml:space="preserve">     Enseñanzas Profesionales (Conservatorio)</t>
  </si>
  <si>
    <t xml:space="preserve">     Enseñanzas Superiores (Conservatorio)</t>
  </si>
  <si>
    <t xml:space="preserve">     Enseñanzas no regladas (Escuelas de Música)</t>
  </si>
  <si>
    <t>Enseñanzas de la Danza</t>
  </si>
  <si>
    <t xml:space="preserve">     Enseñanzas no regladas (Escuelas de danza)</t>
  </si>
  <si>
    <t>Enseñanzas de Idiomas</t>
  </si>
  <si>
    <t xml:space="preserve">     Matricula Oficial y Libre</t>
  </si>
  <si>
    <t xml:space="preserve">      Enseñanza a distancia y Programa Centros de Secundaria</t>
  </si>
  <si>
    <t>Estudios Superiores de Diseño</t>
  </si>
  <si>
    <t>Enseñanzas Deportivas de Grado Medio</t>
  </si>
  <si>
    <t>ALUMNADO MATRICULADO POR ENSEÑANZA</t>
  </si>
  <si>
    <t xml:space="preserve">     Matricula Oficial </t>
  </si>
  <si>
    <t xml:space="preserve">     Matricula Libre</t>
  </si>
  <si>
    <t xml:space="preserve">     Enseñanza a distancia (That´s English)</t>
  </si>
  <si>
    <t xml:space="preserve">     Programa Centros de Secundaria</t>
  </si>
  <si>
    <t>PROFESORADO POR TIPO DE CENTRO</t>
  </si>
  <si>
    <t>Centro en el que imparten</t>
  </si>
  <si>
    <t xml:space="preserve">     Imparten Bachillerato exclusivamente</t>
  </si>
  <si>
    <t xml:space="preserve">     Imparten Formación Profesional exclusivamente</t>
  </si>
  <si>
    <t xml:space="preserve">     Imparten Artes Plásticas y Diseño exclusivamente</t>
  </si>
  <si>
    <t xml:space="preserve">     Imparten Bachilerato y Artes Plásticas Y Diseño</t>
  </si>
  <si>
    <t>Escuela de Danza</t>
  </si>
  <si>
    <t>Escuela Oficial de Idiomas</t>
  </si>
  <si>
    <t>Centros de Enseñanzas Deportivas</t>
  </si>
  <si>
    <t>F.P. y ESO</t>
  </si>
  <si>
    <t>Ciclos Formativos de Grado Medio</t>
  </si>
  <si>
    <t>Ciclos Formativos de Grado Superior</t>
  </si>
  <si>
    <t>Ciclos de F.P. Básica (en centros docentes)</t>
  </si>
  <si>
    <t>Ciclos de F.P. Básica (en actuaciones fuera de centros docentes)</t>
  </si>
  <si>
    <t>Talleres Profesionales en centros docentes</t>
  </si>
  <si>
    <t>Talleres Profesionales (en actuaciones fuera de centros docentes)</t>
  </si>
  <si>
    <t>Talleres Profesionales (en centros docentes)</t>
  </si>
  <si>
    <t>C.F.F.P. BÁSICA</t>
  </si>
  <si>
    <t>2014/15</t>
  </si>
  <si>
    <t>Ciclos FP Básica</t>
  </si>
  <si>
    <t xml:space="preserve">   Preparación Pruebas Acceso CFGM</t>
  </si>
  <si>
    <t>PAL</t>
  </si>
  <si>
    <t>Centro Docente Extranjero</t>
  </si>
  <si>
    <t>CENTRO DOCENTE EXTRANJERO</t>
  </si>
  <si>
    <t xml:space="preserve"> Enseñanza</t>
  </si>
  <si>
    <t>2015/16</t>
  </si>
  <si>
    <t>Educación Especial y FPE</t>
  </si>
  <si>
    <t>(4 imparten FPB y TP, 1 imparte FPB y1 imparte TP)</t>
  </si>
  <si>
    <t>2016/17</t>
  </si>
  <si>
    <t>Formación Profesional Especial</t>
  </si>
  <si>
    <t>TALLERES PROFESIONALES-FPE</t>
  </si>
  <si>
    <t>Centro Superior de Diseño *</t>
  </si>
  <si>
    <t>Escuelas de Arte</t>
  </si>
  <si>
    <t>* La Escuela de Arte y Superior de Diseño de Corella está contabilizada en "Escuelas de Arte"</t>
  </si>
  <si>
    <t>SECCIÓN BILINGÜE INGLÉS</t>
  </si>
  <si>
    <t>SECCIÓN BILINGÜE FRANCÉS</t>
  </si>
  <si>
    <t>SECCIÓN BILINGÜE INGLÉS FRANCÉS</t>
  </si>
  <si>
    <t>PAF</t>
  </si>
  <si>
    <t>SECCIÓN BILINGÜE INGLES-FRANCÉS</t>
  </si>
  <si>
    <t>SECUN-DARIA PLURI-LINGÜE</t>
  </si>
  <si>
    <t>CURSO 2017-18</t>
  </si>
  <si>
    <t>2017/18</t>
  </si>
  <si>
    <t>(De estos, 10 centros imparten además  el 1er. Ciclo de ESO)</t>
  </si>
  <si>
    <t>(De estos, 1 centro imparte FPE)</t>
  </si>
  <si>
    <t>* Se contabiliza el alumnado matriculado correspondiente al Primer y Segundo Cuatrimestre del curso 2017-18</t>
  </si>
  <si>
    <t>SECCIÓN BILINGÜE</t>
  </si>
  <si>
    <t>(Del total de IES/CIP: 11 imparten FPE, 3 Bachillerato Nocturno, 8 ESO presencial adultos, 2 Curso acceso CFGS y 1 Enseñanzas Deportivas GM)</t>
  </si>
  <si>
    <t>(De estos centros 1 imparte TP y 3 imparten FPE)</t>
  </si>
  <si>
    <t>(De estos centros 2 imparten FPE)</t>
  </si>
  <si>
    <t>(De éstos centros 2 imparten FPE)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</si>
</sst>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3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3" xfId="0" applyFill="1" applyBorder="1" applyAlignment="1">
      <alignment/>
    </xf>
    <xf numFmtId="0" fontId="3" fillId="3" borderId="4" xfId="0" applyFont="1" applyFill="1" applyBorder="1" applyAlignment="1">
      <alignment horizontal="right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3" fillId="0" borderId="4" xfId="0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12" xfId="0" applyBorder="1" applyAlignment="1">
      <alignment/>
    </xf>
    <xf numFmtId="0" fontId="3" fillId="3" borderId="2" xfId="0" applyFont="1" applyFill="1" applyBorder="1" applyAlignment="1">
      <alignment/>
    </xf>
    <xf numFmtId="0" fontId="3" fillId="3" borderId="13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0" fillId="0" borderId="17" xfId="0" applyBorder="1" applyAlignment="1">
      <alignment/>
    </xf>
    <xf numFmtId="0" fontId="3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18" xfId="0" applyFill="1" applyBorder="1" applyAlignment="1">
      <alignment/>
    </xf>
    <xf numFmtId="0" fontId="3" fillId="2" borderId="4" xfId="0" applyFont="1" applyFill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3" fillId="0" borderId="12" xfId="0" applyFont="1" applyBorder="1" applyAlignment="1">
      <alignment/>
    </xf>
    <xf numFmtId="0" fontId="3" fillId="2" borderId="7" xfId="0" applyFont="1" applyFill="1" applyBorder="1" applyAlignment="1">
      <alignment/>
    </xf>
    <xf numFmtId="0" fontId="0" fillId="2" borderId="8" xfId="0" applyFill="1" applyBorder="1" applyAlignment="1">
      <alignment/>
    </xf>
    <xf numFmtId="0" fontId="3" fillId="2" borderId="9" xfId="0" applyFont="1" applyFill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7" xfId="0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9" xfId="0" applyFill="1" applyBorder="1" applyAlignment="1">
      <alignment horizontal="right" vertical="top"/>
    </xf>
    <xf numFmtId="0" fontId="0" fillId="3" borderId="10" xfId="0" applyFill="1" applyBorder="1" applyAlignment="1">
      <alignment horizontal="center" vertical="top"/>
    </xf>
    <xf numFmtId="0" fontId="0" fillId="3" borderId="6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7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1" xfId="0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4" borderId="13" xfId="0" applyFill="1" applyBorder="1" applyAlignment="1">
      <alignment/>
    </xf>
    <xf numFmtId="0" fontId="0" fillId="4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" borderId="13" xfId="0" applyFont="1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0" fillId="0" borderId="13" xfId="0" applyBorder="1" applyAlignment="1">
      <alignment horizontal="right"/>
    </xf>
    <xf numFmtId="0" fontId="3" fillId="4" borderId="13" xfId="0" applyFont="1" applyFill="1" applyBorder="1" applyAlignment="1">
      <alignment/>
    </xf>
    <xf numFmtId="0" fontId="0" fillId="2" borderId="0" xfId="0" applyFill="1" applyAlignment="1">
      <alignment/>
    </xf>
    <xf numFmtId="0" fontId="0" fillId="5" borderId="4" xfId="0" applyFill="1" applyBorder="1" applyAlignment="1">
      <alignment/>
    </xf>
    <xf numFmtId="0" fontId="3" fillId="3" borderId="13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0" fillId="3" borderId="13" xfId="0" applyFill="1" applyBorder="1" applyAlignment="1">
      <alignment/>
    </xf>
    <xf numFmtId="0" fontId="3" fillId="3" borderId="1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textRotation="90"/>
    </xf>
    <xf numFmtId="0" fontId="3" fillId="3" borderId="14" xfId="0" applyFont="1" applyFill="1" applyBorder="1" applyAlignment="1">
      <alignment horizontal="center" textRotation="90"/>
    </xf>
    <xf numFmtId="0" fontId="3" fillId="3" borderId="13" xfId="0" applyFont="1" applyFill="1" applyBorder="1" applyAlignment="1">
      <alignment horizontal="center" textRotation="90" wrapText="1"/>
    </xf>
    <xf numFmtId="0" fontId="3" fillId="3" borderId="0" xfId="0" applyFont="1" applyFill="1" applyAlignment="1">
      <alignment horizontal="center" textRotation="90"/>
    </xf>
    <xf numFmtId="0" fontId="3" fillId="0" borderId="13" xfId="0" applyFont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textRotation="180"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3" fillId="0" borderId="13" xfId="0" applyFont="1" applyBorder="1" applyAlignment="1">
      <alignment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5" borderId="3" xfId="0" applyFont="1" applyFill="1" applyBorder="1" applyAlignment="1">
      <alignment/>
    </xf>
    <xf numFmtId="0" fontId="3" fillId="5" borderId="2" xfId="0" applyFont="1" applyFill="1" applyBorder="1" applyAlignment="1">
      <alignment horizontal="right"/>
    </xf>
    <xf numFmtId="0" fontId="3" fillId="5" borderId="3" xfId="0" applyFont="1" applyFill="1" applyBorder="1" applyAlignment="1">
      <alignment horizontal="right"/>
    </xf>
    <xf numFmtId="0" fontId="3" fillId="5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2" borderId="0" xfId="0" applyFill="1" applyAlignment="1">
      <alignment horizontal="right"/>
    </xf>
    <xf numFmtId="0" fontId="0" fillId="3" borderId="13" xfId="0" applyFill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4" fillId="0" borderId="2" xfId="0" applyFont="1" applyBorder="1" applyAlignment="1">
      <alignment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0" fillId="0" borderId="8" xfId="0" applyFill="1" applyBorder="1" applyAlignment="1">
      <alignment/>
    </xf>
    <xf numFmtId="0" fontId="0" fillId="0" borderId="13" xfId="0" applyFill="1" applyBorder="1" applyAlignment="1">
      <alignment/>
    </xf>
    <xf numFmtId="0" fontId="0" fillId="4" borderId="13" xfId="0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0" fillId="0" borderId="1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0" borderId="0" xfId="0" applyFont="1" applyAlignment="1">
      <alignment/>
    </xf>
    <xf numFmtId="0" fontId="0" fillId="6" borderId="11" xfId="0" applyFill="1" applyBorder="1" applyAlignment="1">
      <alignment/>
    </xf>
    <xf numFmtId="0" fontId="0" fillId="6" borderId="21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/>
    </xf>
    <xf numFmtId="0" fontId="2" fillId="7" borderId="11" xfId="0" applyFont="1" applyFill="1" applyBorder="1" applyAlignment="1">
      <alignment/>
    </xf>
    <xf numFmtId="0" fontId="2" fillId="7" borderId="12" xfId="0" applyFont="1" applyFill="1" applyBorder="1" applyAlignment="1">
      <alignment horizontal="center" wrapText="1"/>
    </xf>
    <xf numFmtId="0" fontId="2" fillId="7" borderId="17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3" fillId="3" borderId="2" xfId="0" applyFont="1" applyFill="1" applyBorder="1" applyAlignment="1">
      <alignment horizontal="center" textRotation="180"/>
    </xf>
    <xf numFmtId="0" fontId="2" fillId="7" borderId="11" xfId="0" applyFont="1" applyFill="1" applyBorder="1" applyAlignment="1">
      <alignment horizontal="center" wrapText="1"/>
    </xf>
    <xf numFmtId="0" fontId="2" fillId="7" borderId="11" xfId="0" applyFont="1" applyFill="1" applyBorder="1" applyAlignment="1">
      <alignment wrapText="1"/>
    </xf>
    <xf numFmtId="0" fontId="3" fillId="3" borderId="22" xfId="0" applyFont="1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3" fillId="5" borderId="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5" borderId="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2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3" fillId="5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12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26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3" fillId="4" borderId="13" xfId="0" applyFont="1" applyFill="1" applyBorder="1" applyAlignment="1">
      <alignment horizontal="right"/>
    </xf>
    <xf numFmtId="0" fontId="2" fillId="5" borderId="1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 wrapText="1"/>
    </xf>
    <xf numFmtId="0" fontId="2" fillId="7" borderId="17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3" fillId="0" borderId="13" xfId="0" applyFont="1" applyFill="1" applyBorder="1" applyAlignment="1">
      <alignment horizontal="center" textRotation="180"/>
    </xf>
    <xf numFmtId="0" fontId="2" fillId="7" borderId="11" xfId="0" applyFont="1" applyFill="1" applyBorder="1" applyAlignment="1">
      <alignment horizontal="center"/>
    </xf>
    <xf numFmtId="0" fontId="2" fillId="7" borderId="32" xfId="0" applyFont="1" applyFill="1" applyBorder="1" applyAlignment="1">
      <alignment horizontal="center" wrapText="1"/>
    </xf>
    <xf numFmtId="0" fontId="2" fillId="7" borderId="33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textRotation="180"/>
    </xf>
    <xf numFmtId="0" fontId="3" fillId="3" borderId="9" xfId="0" applyFont="1" applyFill="1" applyBorder="1" applyAlignment="1">
      <alignment horizontal="center" textRotation="180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left"/>
    </xf>
    <xf numFmtId="0" fontId="3" fillId="5" borderId="13" xfId="0" applyFont="1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3" fillId="5" borderId="0" xfId="0" applyFont="1" applyFill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9" xfId="0" applyFill="1" applyBorder="1" applyAlignment="1">
      <alignment horizontal="center"/>
    </xf>
    <xf numFmtId="0" fontId="0" fillId="0" borderId="17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J3" sqref="J3"/>
    </sheetView>
  </sheetViews>
  <sheetFormatPr defaultColWidth="11.421875" defaultRowHeight="12.75"/>
  <cols>
    <col min="7" max="7" width="12.57421875" style="0" customWidth="1"/>
    <col min="9" max="9" width="11.421875" style="61" customWidth="1"/>
  </cols>
  <sheetData>
    <row r="1" spans="1:9" ht="15.75">
      <c r="A1" s="182" t="s">
        <v>225</v>
      </c>
      <c r="B1" s="182"/>
      <c r="C1" s="182"/>
      <c r="D1" s="182"/>
      <c r="E1" s="182"/>
      <c r="F1" s="182"/>
      <c r="G1" s="182"/>
      <c r="H1" s="182"/>
      <c r="I1" s="182"/>
    </row>
    <row r="2" spans="1:9" ht="12.75">
      <c r="A2" s="183" t="s">
        <v>0</v>
      </c>
      <c r="B2" s="183"/>
      <c r="C2" s="183"/>
      <c r="D2" s="183"/>
      <c r="E2" s="183"/>
      <c r="F2" s="183"/>
      <c r="G2" s="183"/>
      <c r="H2" s="183"/>
      <c r="I2" s="183"/>
    </row>
    <row r="3" spans="1:9" ht="12.75">
      <c r="A3" s="183" t="s">
        <v>1</v>
      </c>
      <c r="B3" s="183"/>
      <c r="C3" s="183"/>
      <c r="D3" s="183"/>
      <c r="E3" s="183"/>
      <c r="F3" s="183"/>
      <c r="G3" s="183"/>
      <c r="H3" s="183"/>
      <c r="I3" s="183"/>
    </row>
    <row r="4" ht="13.5" thickBot="1"/>
    <row r="5" spans="1:9" ht="12.75">
      <c r="A5" s="184" t="s">
        <v>2</v>
      </c>
      <c r="B5" s="185"/>
      <c r="C5" s="185"/>
      <c r="D5" s="185"/>
      <c r="E5" s="185"/>
      <c r="F5" s="185"/>
      <c r="G5" s="1"/>
      <c r="H5" s="2" t="s">
        <v>3</v>
      </c>
      <c r="I5" s="63">
        <f>SUM(I22,I6)</f>
        <v>309</v>
      </c>
    </row>
    <row r="6" spans="1:9" ht="12.75">
      <c r="A6" s="3" t="s">
        <v>4</v>
      </c>
      <c r="B6" s="4"/>
      <c r="C6" s="4"/>
      <c r="D6" s="4"/>
      <c r="E6" s="4"/>
      <c r="F6" s="4"/>
      <c r="G6" s="5"/>
      <c r="H6" s="6" t="s">
        <v>5</v>
      </c>
      <c r="I6" s="146">
        <f>SUM(I8,I10,I12,I20)</f>
        <v>235</v>
      </c>
    </row>
    <row r="7" spans="1:9" ht="12.75">
      <c r="A7" s="7"/>
      <c r="B7" s="8"/>
      <c r="C7" s="8"/>
      <c r="D7" s="8"/>
      <c r="E7" s="8"/>
      <c r="F7" s="8"/>
      <c r="G7" s="8"/>
      <c r="H7" s="9"/>
      <c r="I7" s="147"/>
    </row>
    <row r="8" spans="1:9" ht="12.75">
      <c r="A8" s="175" t="s">
        <v>6</v>
      </c>
      <c r="B8" s="176"/>
      <c r="C8" s="176"/>
      <c r="D8" s="176"/>
      <c r="E8" s="176"/>
      <c r="F8" s="176"/>
      <c r="G8" s="176"/>
      <c r="H8" s="10" t="s">
        <v>5</v>
      </c>
      <c r="I8" s="141">
        <v>172</v>
      </c>
    </row>
    <row r="9" spans="1:9" ht="12.75">
      <c r="A9" s="7"/>
      <c r="B9" s="8"/>
      <c r="C9" s="8" t="s">
        <v>227</v>
      </c>
      <c r="D9" s="11"/>
      <c r="E9" s="12"/>
      <c r="F9" s="12"/>
      <c r="G9" s="12"/>
      <c r="H9" s="13"/>
      <c r="I9" s="141"/>
    </row>
    <row r="10" spans="1:9" ht="12.75">
      <c r="A10" s="14" t="s">
        <v>7</v>
      </c>
      <c r="B10" s="15"/>
      <c r="C10" s="15"/>
      <c r="D10" s="15"/>
      <c r="E10" s="15"/>
      <c r="F10" s="15"/>
      <c r="G10" s="15"/>
      <c r="H10" s="10" t="s">
        <v>5</v>
      </c>
      <c r="I10" s="254">
        <v>17</v>
      </c>
    </row>
    <row r="11" spans="1:9" ht="12.75">
      <c r="A11" s="7"/>
      <c r="B11" s="8"/>
      <c r="C11" s="8" t="s">
        <v>8</v>
      </c>
      <c r="D11" s="16" t="s">
        <v>9</v>
      </c>
      <c r="E11" s="8"/>
      <c r="F11" s="8"/>
      <c r="G11" s="8"/>
      <c r="H11" s="9"/>
      <c r="I11" s="68"/>
    </row>
    <row r="12" spans="1:9" ht="12.75">
      <c r="A12" s="14" t="s">
        <v>10</v>
      </c>
      <c r="B12" s="15"/>
      <c r="C12" s="15"/>
      <c r="D12" s="15"/>
      <c r="E12" s="15"/>
      <c r="F12" s="15"/>
      <c r="G12" s="15"/>
      <c r="H12" s="10" t="s">
        <v>5</v>
      </c>
      <c r="I12" s="255">
        <f>SUM(I13:I17)</f>
        <v>44</v>
      </c>
    </row>
    <row r="13" spans="1:9" ht="12.75">
      <c r="A13" s="11"/>
      <c r="B13" s="12"/>
      <c r="C13" s="13" t="s">
        <v>8</v>
      </c>
      <c r="D13" s="18" t="s">
        <v>11</v>
      </c>
      <c r="E13" s="15"/>
      <c r="F13" s="15"/>
      <c r="G13" s="15"/>
      <c r="H13" s="19"/>
      <c r="I13" s="141">
        <v>23</v>
      </c>
    </row>
    <row r="14" spans="1:9" ht="12.75">
      <c r="A14" s="7"/>
      <c r="D14" s="7" t="s">
        <v>12</v>
      </c>
      <c r="E14" s="8"/>
      <c r="F14" s="8"/>
      <c r="G14" s="8"/>
      <c r="H14" s="9"/>
      <c r="I14" s="141">
        <v>5</v>
      </c>
    </row>
    <row r="15" spans="1:9" ht="12.75">
      <c r="A15" s="7"/>
      <c r="D15" s="18" t="s">
        <v>13</v>
      </c>
      <c r="E15" s="15"/>
      <c r="F15" s="15"/>
      <c r="G15" s="15"/>
      <c r="H15" s="19"/>
      <c r="I15" s="141">
        <v>3</v>
      </c>
    </row>
    <row r="16" spans="1:9" ht="12.75">
      <c r="A16" s="7"/>
      <c r="D16" s="18" t="s">
        <v>14</v>
      </c>
      <c r="E16" s="15"/>
      <c r="F16" s="15"/>
      <c r="G16" s="15"/>
      <c r="H16" s="19"/>
      <c r="I16" s="141">
        <v>12</v>
      </c>
    </row>
    <row r="17" spans="1:9" ht="12.75">
      <c r="A17" s="7"/>
      <c r="D17" s="249" t="s">
        <v>194</v>
      </c>
      <c r="E17" s="250"/>
      <c r="F17" s="250"/>
      <c r="G17" s="250"/>
      <c r="H17" s="251"/>
      <c r="I17" s="141">
        <v>1</v>
      </c>
    </row>
    <row r="18" spans="1:9" ht="12.75">
      <c r="A18" s="7"/>
      <c r="C18" s="252" t="s">
        <v>231</v>
      </c>
      <c r="D18" s="253"/>
      <c r="E18" s="253"/>
      <c r="F18" s="253"/>
      <c r="G18" s="253"/>
      <c r="H18" s="253"/>
      <c r="I18" s="68"/>
    </row>
    <row r="19" spans="1:9" ht="12.75">
      <c r="A19" s="20"/>
      <c r="C19" s="253"/>
      <c r="D19" s="253"/>
      <c r="E19" s="253"/>
      <c r="F19" s="253"/>
      <c r="G19" s="253"/>
      <c r="H19" s="253"/>
      <c r="I19" s="68"/>
    </row>
    <row r="20" spans="1:9" ht="12.75">
      <c r="A20" s="14" t="s">
        <v>15</v>
      </c>
      <c r="B20" s="15"/>
      <c r="C20" s="15"/>
      <c r="D20" s="15"/>
      <c r="E20" s="15"/>
      <c r="F20" s="15"/>
      <c r="G20" s="15"/>
      <c r="H20" s="10" t="s">
        <v>5</v>
      </c>
      <c r="I20" s="141">
        <v>2</v>
      </c>
    </row>
    <row r="21" spans="1:9" ht="12.75">
      <c r="A21" s="18"/>
      <c r="B21" s="15"/>
      <c r="C21" s="19" t="s">
        <v>16</v>
      </c>
      <c r="D21" s="18" t="s">
        <v>211</v>
      </c>
      <c r="E21" s="15"/>
      <c r="F21" s="15"/>
      <c r="G21" s="15"/>
      <c r="H21" s="19"/>
      <c r="I21" s="147"/>
    </row>
    <row r="22" spans="1:9" ht="12.75">
      <c r="A22" s="21" t="s">
        <v>17</v>
      </c>
      <c r="B22" s="5"/>
      <c r="C22" s="5"/>
      <c r="D22" s="5"/>
      <c r="E22" s="5"/>
      <c r="F22" s="5"/>
      <c r="G22" s="5"/>
      <c r="H22" s="22" t="s">
        <v>5</v>
      </c>
      <c r="I22" s="146">
        <f>SUM(I25,I26,I28,I30)</f>
        <v>74</v>
      </c>
    </row>
    <row r="23" spans="1:9" ht="12.75">
      <c r="A23" s="11"/>
      <c r="G23" s="23" t="s">
        <v>18</v>
      </c>
      <c r="H23" s="24" t="s">
        <v>19</v>
      </c>
      <c r="I23" s="180" t="s">
        <v>20</v>
      </c>
    </row>
    <row r="24" spans="1:9" ht="12.75">
      <c r="A24" s="20"/>
      <c r="G24" s="24" t="s">
        <v>21</v>
      </c>
      <c r="H24" s="25" t="s">
        <v>22</v>
      </c>
      <c r="I24" s="181"/>
    </row>
    <row r="25" spans="1:9" ht="12.75">
      <c r="A25" s="120" t="s">
        <v>23</v>
      </c>
      <c r="B25" s="15"/>
      <c r="C25" s="15"/>
      <c r="D25" s="15"/>
      <c r="E25" s="15"/>
      <c r="F25" s="19"/>
      <c r="G25" s="62">
        <v>21</v>
      </c>
      <c r="H25" s="248"/>
      <c r="I25" s="62">
        <f>SUM(G25:H25)</f>
        <v>21</v>
      </c>
    </row>
    <row r="26" spans="1:9" ht="12.75">
      <c r="A26" s="29" t="s">
        <v>24</v>
      </c>
      <c r="B26" s="8"/>
      <c r="C26" s="8"/>
      <c r="D26" s="8"/>
      <c r="E26" s="8"/>
      <c r="F26" s="8"/>
      <c r="G26" s="62">
        <v>16</v>
      </c>
      <c r="H26" s="38">
        <v>4</v>
      </c>
      <c r="I26" s="62">
        <f>SUM(G26:H26)</f>
        <v>20</v>
      </c>
    </row>
    <row r="27" spans="1:9" ht="12.75">
      <c r="A27" s="30"/>
      <c r="B27" s="32" t="s">
        <v>232</v>
      </c>
      <c r="C27" s="8"/>
      <c r="D27" s="8"/>
      <c r="E27" s="8"/>
      <c r="F27" s="8"/>
      <c r="G27" s="62"/>
      <c r="H27" s="62"/>
      <c r="I27" s="62"/>
    </row>
    <row r="28" spans="1:9" ht="12.75">
      <c r="A28" s="26" t="s">
        <v>25</v>
      </c>
      <c r="B28" s="12"/>
      <c r="C28" s="12"/>
      <c r="D28" s="12"/>
      <c r="E28" s="12"/>
      <c r="F28" s="12"/>
      <c r="G28" s="62">
        <v>28</v>
      </c>
      <c r="H28" s="38">
        <v>2</v>
      </c>
      <c r="I28" s="62">
        <f>SUM(G28:H28)</f>
        <v>30</v>
      </c>
    </row>
    <row r="29" spans="1:9" ht="12.75">
      <c r="A29" s="7"/>
      <c r="B29" s="32" t="s">
        <v>233</v>
      </c>
      <c r="C29" s="8"/>
      <c r="D29" s="8"/>
      <c r="E29" s="8"/>
      <c r="F29" s="8"/>
      <c r="G29" s="62"/>
      <c r="H29" s="62"/>
      <c r="I29" s="62"/>
    </row>
    <row r="30" spans="1:9" ht="12.75">
      <c r="A30" s="26" t="s">
        <v>26</v>
      </c>
      <c r="B30" s="12"/>
      <c r="C30" s="12"/>
      <c r="D30" s="12"/>
      <c r="E30" s="12"/>
      <c r="F30" s="13"/>
      <c r="G30" s="62">
        <v>2</v>
      </c>
      <c r="H30" s="248">
        <v>1</v>
      </c>
      <c r="I30" s="62">
        <f>SUM(G30:H30)</f>
        <v>3</v>
      </c>
    </row>
    <row r="31" spans="1:9" ht="12.75">
      <c r="A31" s="20"/>
      <c r="B31" s="27" t="s">
        <v>234</v>
      </c>
      <c r="C31" s="28"/>
      <c r="D31" s="28"/>
      <c r="E31" s="28"/>
      <c r="F31" s="33"/>
      <c r="G31" s="62"/>
      <c r="H31" s="62"/>
      <c r="I31" s="62"/>
    </row>
    <row r="32" spans="1:9" ht="12.75">
      <c r="A32" s="34" t="s">
        <v>27</v>
      </c>
      <c r="B32" s="35"/>
      <c r="C32" s="35"/>
      <c r="D32" s="35"/>
      <c r="E32" s="35"/>
      <c r="F32" s="35"/>
      <c r="G32" s="36"/>
      <c r="H32" s="37" t="s">
        <v>3</v>
      </c>
      <c r="I32" s="148">
        <f>SUM(I34:I41)</f>
        <v>76</v>
      </c>
    </row>
    <row r="33" spans="1:9" ht="12.75">
      <c r="A33" s="20"/>
      <c r="G33" s="149" t="s">
        <v>28</v>
      </c>
      <c r="H33" s="149" t="s">
        <v>29</v>
      </c>
      <c r="I33" s="38" t="s">
        <v>30</v>
      </c>
    </row>
    <row r="34" spans="1:9" ht="12.75">
      <c r="A34" s="39" t="s">
        <v>31</v>
      </c>
      <c r="B34" s="12"/>
      <c r="C34" s="12"/>
      <c r="D34" s="12"/>
      <c r="E34" s="12"/>
      <c r="F34" s="13"/>
      <c r="G34" s="62">
        <v>2</v>
      </c>
      <c r="H34" s="62"/>
      <c r="I34" s="68">
        <f>SUM(G34:H34)</f>
        <v>2</v>
      </c>
    </row>
    <row r="35" spans="1:9" ht="12.75">
      <c r="A35" s="7"/>
      <c r="B35" s="8"/>
      <c r="C35" s="8" t="s">
        <v>228</v>
      </c>
      <c r="D35" s="8"/>
      <c r="E35" s="8"/>
      <c r="F35" s="9"/>
      <c r="G35" s="41"/>
      <c r="H35" s="41"/>
      <c r="I35" s="131"/>
    </row>
    <row r="36" spans="1:9" ht="12.75">
      <c r="A36" s="14" t="s">
        <v>32</v>
      </c>
      <c r="B36" s="15"/>
      <c r="C36" s="15"/>
      <c r="D36" s="15"/>
      <c r="E36" s="15"/>
      <c r="F36" s="19"/>
      <c r="G36" s="62">
        <v>3</v>
      </c>
      <c r="H36" s="62"/>
      <c r="I36" s="68">
        <f aca="true" t="shared" si="0" ref="I36:I41">SUM(G36:H36)</f>
        <v>3</v>
      </c>
    </row>
    <row r="37" spans="1:9" ht="12.75">
      <c r="A37" s="14" t="s">
        <v>33</v>
      </c>
      <c r="B37" s="15"/>
      <c r="C37" s="15"/>
      <c r="D37" s="15"/>
      <c r="E37" s="15"/>
      <c r="F37" s="19"/>
      <c r="G37" s="62">
        <v>3</v>
      </c>
      <c r="H37" s="62"/>
      <c r="I37" s="68">
        <f t="shared" si="0"/>
        <v>3</v>
      </c>
    </row>
    <row r="38" spans="1:9" ht="12.75">
      <c r="A38" s="14" t="s">
        <v>34</v>
      </c>
      <c r="B38" s="15"/>
      <c r="C38" s="15"/>
      <c r="D38" s="15"/>
      <c r="E38" s="15"/>
      <c r="F38" s="19"/>
      <c r="G38" s="62">
        <v>52</v>
      </c>
      <c r="H38" s="62">
        <v>10</v>
      </c>
      <c r="I38" s="68">
        <f t="shared" si="0"/>
        <v>62</v>
      </c>
    </row>
    <row r="39" spans="1:9" ht="12.75">
      <c r="A39" s="43" t="s">
        <v>35</v>
      </c>
      <c r="B39" s="28"/>
      <c r="C39" s="28"/>
      <c r="D39" s="28"/>
      <c r="E39" s="28"/>
      <c r="F39" s="33"/>
      <c r="G39" s="62">
        <v>1</v>
      </c>
      <c r="H39" s="62">
        <v>1</v>
      </c>
      <c r="I39" s="68">
        <f t="shared" si="0"/>
        <v>2</v>
      </c>
    </row>
    <row r="40" spans="1:9" ht="12.75">
      <c r="A40" s="175" t="s">
        <v>36</v>
      </c>
      <c r="B40" s="176"/>
      <c r="C40" s="176"/>
      <c r="D40" s="15"/>
      <c r="E40" s="15"/>
      <c r="F40" s="19"/>
      <c r="G40" s="62"/>
      <c r="H40" s="62">
        <v>1</v>
      </c>
      <c r="I40" s="68">
        <f t="shared" si="0"/>
        <v>1</v>
      </c>
    </row>
    <row r="41" spans="1:9" ht="12.75">
      <c r="A41" s="175" t="s">
        <v>37</v>
      </c>
      <c r="B41" s="176"/>
      <c r="C41" s="176"/>
      <c r="D41" s="15"/>
      <c r="E41" s="15"/>
      <c r="F41" s="15"/>
      <c r="G41" s="62"/>
      <c r="H41" s="62">
        <v>3</v>
      </c>
      <c r="I41" s="68">
        <f t="shared" si="0"/>
        <v>3</v>
      </c>
    </row>
    <row r="42" spans="1:9" ht="12.75">
      <c r="A42" s="101"/>
      <c r="B42" s="102"/>
      <c r="C42" s="102"/>
      <c r="D42" s="12"/>
      <c r="E42" s="12"/>
      <c r="F42" s="12"/>
      <c r="G42" s="12"/>
      <c r="H42" s="13"/>
      <c r="I42" s="40"/>
    </row>
    <row r="43" spans="1:9" ht="12.75">
      <c r="A43" s="121" t="s">
        <v>208</v>
      </c>
      <c r="B43" s="122"/>
      <c r="C43" s="122"/>
      <c r="D43" s="45"/>
      <c r="E43" s="45"/>
      <c r="F43" s="45"/>
      <c r="G43" s="45"/>
      <c r="H43" s="37" t="s">
        <v>3</v>
      </c>
      <c r="I43" s="104">
        <f>SUM(I44)</f>
        <v>1</v>
      </c>
    </row>
    <row r="44" spans="1:9" ht="12.75">
      <c r="A44" s="123"/>
      <c r="B44" s="124"/>
      <c r="C44" s="124"/>
      <c r="D44" s="125"/>
      <c r="E44" s="125"/>
      <c r="F44" s="125"/>
      <c r="G44" s="90"/>
      <c r="H44" s="150">
        <v>1</v>
      </c>
      <c r="I44" s="68">
        <f>SUM(H44)</f>
        <v>1</v>
      </c>
    </row>
    <row r="45" spans="1:9" ht="12.75">
      <c r="A45" s="101"/>
      <c r="B45" s="102"/>
      <c r="C45" s="102"/>
      <c r="D45" s="12"/>
      <c r="E45" s="12"/>
      <c r="F45" s="12"/>
      <c r="G45" s="42"/>
      <c r="H45" s="42"/>
      <c r="I45" s="40"/>
    </row>
    <row r="46" spans="1:9" ht="12.75">
      <c r="A46" s="44" t="s">
        <v>38</v>
      </c>
      <c r="B46" s="45"/>
      <c r="C46" s="45"/>
      <c r="D46" s="45"/>
      <c r="E46" s="45"/>
      <c r="F46" s="45"/>
      <c r="G46" s="45"/>
      <c r="H46" s="46" t="s">
        <v>3</v>
      </c>
      <c r="I46" s="104">
        <f>SUM(I47)</f>
        <v>4</v>
      </c>
    </row>
    <row r="47" spans="1:9" ht="12.75">
      <c r="A47" s="23" t="s">
        <v>39</v>
      </c>
      <c r="B47" s="47"/>
      <c r="C47" s="48"/>
      <c r="D47" s="48"/>
      <c r="E47" s="48"/>
      <c r="F47" s="48"/>
      <c r="G47" s="62">
        <v>4</v>
      </c>
      <c r="H47" s="62"/>
      <c r="I47" s="68">
        <f>SUM(G47:H47)</f>
        <v>4</v>
      </c>
    </row>
    <row r="48" spans="1:9" ht="12.75">
      <c r="A48" s="17" t="s">
        <v>40</v>
      </c>
      <c r="B48" s="17"/>
      <c r="C48" s="17"/>
      <c r="D48" s="17"/>
      <c r="E48" s="17"/>
      <c r="F48" s="20"/>
      <c r="G48" s="41"/>
      <c r="H48" s="41"/>
      <c r="I48" s="49"/>
    </row>
    <row r="49" spans="1:9" ht="12.75">
      <c r="A49" s="44" t="s">
        <v>41</v>
      </c>
      <c r="B49" s="45"/>
      <c r="C49" s="45"/>
      <c r="D49" s="45"/>
      <c r="E49" s="45"/>
      <c r="F49" s="45"/>
      <c r="G49" s="45"/>
      <c r="H49" s="46" t="s">
        <v>3</v>
      </c>
      <c r="I49" s="104">
        <f>SUM(I50)</f>
        <v>6</v>
      </c>
    </row>
    <row r="50" spans="1:9" ht="12.75">
      <c r="A50" s="23" t="s">
        <v>42</v>
      </c>
      <c r="B50" s="47"/>
      <c r="C50" s="48"/>
      <c r="D50" s="48"/>
      <c r="E50" s="48"/>
      <c r="F50" s="48"/>
      <c r="G50" s="75"/>
      <c r="H50" s="62">
        <v>6</v>
      </c>
      <c r="I50" s="68">
        <f>SUM(G50:H50)</f>
        <v>6</v>
      </c>
    </row>
    <row r="51" spans="1:9" ht="12.75">
      <c r="A51" s="177" t="s">
        <v>212</v>
      </c>
      <c r="B51" s="178"/>
      <c r="C51" s="178"/>
      <c r="D51" s="178"/>
      <c r="E51" s="178"/>
      <c r="F51" s="179"/>
      <c r="G51" s="41"/>
      <c r="H51" s="41"/>
      <c r="I51" s="49"/>
    </row>
  </sheetData>
  <mergeCells count="11">
    <mergeCell ref="I23:I24"/>
    <mergeCell ref="A40:C40"/>
    <mergeCell ref="A1:I1"/>
    <mergeCell ref="A2:I2"/>
    <mergeCell ref="A3:I3"/>
    <mergeCell ref="A5:F5"/>
    <mergeCell ref="D17:H17"/>
    <mergeCell ref="A41:C41"/>
    <mergeCell ref="A51:F51"/>
    <mergeCell ref="A8:G8"/>
    <mergeCell ref="C18:H19"/>
  </mergeCells>
  <printOptions/>
  <pageMargins left="0.7874015748031497" right="0.7874015748031497" top="0" bottom="0" header="0" footer="0"/>
  <pageSetup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selection activeCell="F7" sqref="F7"/>
    </sheetView>
  </sheetViews>
  <sheetFormatPr defaultColWidth="11.421875" defaultRowHeight="12.75"/>
  <cols>
    <col min="1" max="1" width="54.00390625" style="0" bestFit="1" customWidth="1"/>
    <col min="3" max="5" width="11.421875" style="61" customWidth="1"/>
  </cols>
  <sheetData>
    <row r="1" spans="1:5" ht="15.75">
      <c r="A1" s="182" t="s">
        <v>225</v>
      </c>
      <c r="B1" s="182"/>
      <c r="C1" s="182"/>
      <c r="D1" s="182"/>
      <c r="E1" s="182"/>
    </row>
    <row r="2" spans="1:5" ht="15.75">
      <c r="A2" s="182" t="s">
        <v>164</v>
      </c>
      <c r="B2" s="182"/>
      <c r="C2" s="182"/>
      <c r="D2" s="182"/>
      <c r="E2" s="182"/>
    </row>
    <row r="3" spans="1:5" ht="19.5" customHeight="1">
      <c r="A3" s="197" t="s">
        <v>44</v>
      </c>
      <c r="B3" s="197"/>
      <c r="C3" s="197"/>
      <c r="D3" s="197"/>
      <c r="E3" s="197"/>
    </row>
    <row r="4" spans="1:5" ht="12.75">
      <c r="A4" s="97" t="s">
        <v>209</v>
      </c>
      <c r="B4" s="98" t="s">
        <v>165</v>
      </c>
      <c r="C4" s="73" t="s">
        <v>135</v>
      </c>
      <c r="D4" s="73" t="s">
        <v>136</v>
      </c>
      <c r="E4" s="73" t="s">
        <v>20</v>
      </c>
    </row>
    <row r="5" spans="1:5" ht="12.75">
      <c r="A5" s="186" t="s">
        <v>166</v>
      </c>
      <c r="B5" s="187"/>
      <c r="C5" s="62"/>
      <c r="D5" s="62"/>
      <c r="E5" s="62"/>
    </row>
    <row r="6" spans="1:5" ht="12.75">
      <c r="A6" s="186" t="s">
        <v>167</v>
      </c>
      <c r="B6" s="187"/>
      <c r="C6" s="68">
        <v>2</v>
      </c>
      <c r="D6" s="68"/>
      <c r="E6" s="119">
        <f>SUM(C6:D6)</f>
        <v>2</v>
      </c>
    </row>
    <row r="7" spans="1:6" ht="12.75">
      <c r="A7" s="186" t="s">
        <v>168</v>
      </c>
      <c r="B7" s="187"/>
      <c r="C7" s="68">
        <v>2</v>
      </c>
      <c r="D7" s="68"/>
      <c r="E7" s="119">
        <f>SUM(C7:D7)</f>
        <v>2</v>
      </c>
      <c r="F7" s="117"/>
    </row>
    <row r="8" spans="1:5" ht="12.75">
      <c r="A8" s="186" t="s">
        <v>169</v>
      </c>
      <c r="B8" s="187"/>
      <c r="C8" s="68"/>
      <c r="D8" s="68"/>
      <c r="E8" s="119"/>
    </row>
    <row r="9" spans="1:5" ht="12.75">
      <c r="A9" s="186" t="s">
        <v>170</v>
      </c>
      <c r="B9" s="187"/>
      <c r="C9" s="68">
        <v>2</v>
      </c>
      <c r="D9" s="68"/>
      <c r="E9" s="119">
        <f>SUM(C9:D9)</f>
        <v>2</v>
      </c>
    </row>
    <row r="10" spans="1:5" ht="12.75">
      <c r="A10" s="186" t="s">
        <v>171</v>
      </c>
      <c r="B10" s="187"/>
      <c r="C10" s="68">
        <v>1</v>
      </c>
      <c r="D10" s="68"/>
      <c r="E10" s="119">
        <f>SUM(C10:D10)</f>
        <v>1</v>
      </c>
    </row>
    <row r="11" spans="1:5" ht="12.75">
      <c r="A11" s="186" t="s">
        <v>172</v>
      </c>
      <c r="B11" s="187"/>
      <c r="C11" s="68">
        <v>52</v>
      </c>
      <c r="D11" s="68">
        <v>10</v>
      </c>
      <c r="E11" s="119">
        <f>SUM(C11:D11)</f>
        <v>62</v>
      </c>
    </row>
    <row r="12" spans="1:5" ht="12.75">
      <c r="A12" s="186" t="s">
        <v>173</v>
      </c>
      <c r="B12" s="187"/>
      <c r="C12" s="68"/>
      <c r="D12" s="68"/>
      <c r="E12" s="119"/>
    </row>
    <row r="13" spans="1:5" ht="12.75">
      <c r="A13" s="186" t="s">
        <v>174</v>
      </c>
      <c r="B13" s="187"/>
      <c r="C13" s="68">
        <v>2</v>
      </c>
      <c r="D13" s="68">
        <v>1</v>
      </c>
      <c r="E13" s="119">
        <f>SUM(C13:D13)</f>
        <v>3</v>
      </c>
    </row>
    <row r="14" spans="1:5" ht="12.75">
      <c r="A14" s="186" t="s">
        <v>175</v>
      </c>
      <c r="B14" s="187"/>
      <c r="C14" s="68"/>
      <c r="D14" s="68"/>
      <c r="E14" s="119"/>
    </row>
    <row r="15" spans="1:5" ht="12.75">
      <c r="A15" s="186" t="s">
        <v>176</v>
      </c>
      <c r="B15" s="187"/>
      <c r="C15" s="68">
        <v>2</v>
      </c>
      <c r="D15" s="68"/>
      <c r="E15" s="119">
        <f>SUM(C15:D15)</f>
        <v>2</v>
      </c>
    </row>
    <row r="16" spans="1:5" ht="12.75">
      <c r="A16" s="186" t="s">
        <v>177</v>
      </c>
      <c r="B16" s="187"/>
      <c r="C16" s="68">
        <v>1</v>
      </c>
      <c r="D16" s="68"/>
      <c r="E16" s="119">
        <f>SUM(C16:D16)</f>
        <v>1</v>
      </c>
    </row>
    <row r="17" spans="1:5" ht="12.75">
      <c r="A17" s="243" t="s">
        <v>178</v>
      </c>
      <c r="B17" s="243"/>
      <c r="C17" s="68">
        <v>1</v>
      </c>
      <c r="D17" s="68">
        <v>1</v>
      </c>
      <c r="E17" s="119">
        <f>SUM(C17:D17)</f>
        <v>2</v>
      </c>
    </row>
    <row r="18" spans="1:5" ht="12.75">
      <c r="A18" s="243" t="s">
        <v>179</v>
      </c>
      <c r="B18" s="243"/>
      <c r="C18" s="68">
        <v>1</v>
      </c>
      <c r="D18" s="68">
        <v>3</v>
      </c>
      <c r="E18" s="119">
        <f>SUM(C18:D18)</f>
        <v>4</v>
      </c>
    </row>
    <row r="19" spans="1:5" ht="12.75">
      <c r="A19" s="243" t="s">
        <v>207</v>
      </c>
      <c r="B19" s="243"/>
      <c r="C19" s="68"/>
      <c r="D19" s="68">
        <v>1</v>
      </c>
      <c r="E19" s="119">
        <f>SUM(C19:D19)</f>
        <v>1</v>
      </c>
    </row>
    <row r="21" spans="1:5" ht="12.75">
      <c r="A21" s="247" t="s">
        <v>180</v>
      </c>
      <c r="B21" s="247"/>
      <c r="C21" s="247"/>
      <c r="D21" s="247"/>
      <c r="E21" s="247"/>
    </row>
    <row r="22" spans="1:5" ht="12.75">
      <c r="A22" s="97" t="s">
        <v>209</v>
      </c>
      <c r="B22" s="98" t="s">
        <v>165</v>
      </c>
      <c r="C22" s="73" t="s">
        <v>135</v>
      </c>
      <c r="D22" s="73" t="s">
        <v>136</v>
      </c>
      <c r="E22" s="73" t="s">
        <v>20</v>
      </c>
    </row>
    <row r="23" spans="1:5" ht="12.75">
      <c r="A23" s="186" t="s">
        <v>166</v>
      </c>
      <c r="B23" s="187"/>
      <c r="C23" s="68">
        <f>SUM(C24:C25)</f>
        <v>228</v>
      </c>
      <c r="D23" s="68"/>
      <c r="E23" s="68">
        <f>SUM(E24:E25)</f>
        <v>228</v>
      </c>
    </row>
    <row r="24" spans="1:5" ht="12.75">
      <c r="A24" s="186" t="s">
        <v>167</v>
      </c>
      <c r="B24" s="187"/>
      <c r="C24" s="119">
        <v>73</v>
      </c>
      <c r="D24" s="119"/>
      <c r="E24" s="62">
        <f aca="true" t="shared" si="0" ref="E24:E36">SUM(C24:D24)</f>
        <v>73</v>
      </c>
    </row>
    <row r="25" spans="1:5" ht="12.75">
      <c r="A25" s="186" t="s">
        <v>168</v>
      </c>
      <c r="B25" s="187"/>
      <c r="C25" s="119">
        <v>155</v>
      </c>
      <c r="D25" s="136"/>
      <c r="E25" s="62">
        <f t="shared" si="0"/>
        <v>155</v>
      </c>
    </row>
    <row r="26" spans="1:5" ht="12.75">
      <c r="A26" s="186" t="s">
        <v>169</v>
      </c>
      <c r="B26" s="187"/>
      <c r="C26" s="119">
        <f>SUM(C27:C29)</f>
        <v>12884</v>
      </c>
      <c r="D26" s="119">
        <f>SUM(D27:D29)</f>
        <v>1414</v>
      </c>
      <c r="E26" s="62">
        <f t="shared" si="0"/>
        <v>14298</v>
      </c>
    </row>
    <row r="27" spans="1:5" ht="12.75">
      <c r="A27" s="186" t="s">
        <v>170</v>
      </c>
      <c r="B27" s="187"/>
      <c r="C27" s="119">
        <v>643</v>
      </c>
      <c r="D27" s="119"/>
      <c r="E27" s="62">
        <f t="shared" si="0"/>
        <v>643</v>
      </c>
    </row>
    <row r="28" spans="1:5" ht="12.75">
      <c r="A28" s="186" t="s">
        <v>171</v>
      </c>
      <c r="B28" s="187"/>
      <c r="C28" s="119">
        <v>336</v>
      </c>
      <c r="D28" s="119"/>
      <c r="E28" s="62">
        <f t="shared" si="0"/>
        <v>336</v>
      </c>
    </row>
    <row r="29" spans="1:5" ht="12.75">
      <c r="A29" s="186" t="s">
        <v>172</v>
      </c>
      <c r="B29" s="187"/>
      <c r="C29" s="119">
        <v>11905</v>
      </c>
      <c r="D29" s="119">
        <v>1414</v>
      </c>
      <c r="E29" s="62">
        <f t="shared" si="0"/>
        <v>13319</v>
      </c>
    </row>
    <row r="30" spans="1:5" ht="12.75">
      <c r="A30" s="186" t="s">
        <v>173</v>
      </c>
      <c r="B30" s="187"/>
      <c r="C30" s="119">
        <f>SUM(C31)</f>
        <v>398</v>
      </c>
      <c r="D30" s="119">
        <f>SUM(D31)</f>
        <v>130</v>
      </c>
      <c r="E30" s="62">
        <f t="shared" si="0"/>
        <v>528</v>
      </c>
    </row>
    <row r="31" spans="1:5" ht="12.75">
      <c r="A31" s="186" t="s">
        <v>174</v>
      </c>
      <c r="B31" s="187"/>
      <c r="C31" s="119">
        <v>398</v>
      </c>
      <c r="D31" s="119">
        <v>130</v>
      </c>
      <c r="E31" s="62">
        <f t="shared" si="0"/>
        <v>528</v>
      </c>
    </row>
    <row r="32" spans="1:5" ht="12.75">
      <c r="A32" s="186" t="s">
        <v>175</v>
      </c>
      <c r="B32" s="187"/>
      <c r="C32" s="119">
        <f>SUM(C33:C36)</f>
        <v>13428</v>
      </c>
      <c r="D32" s="119"/>
      <c r="E32" s="62">
        <f t="shared" si="0"/>
        <v>13428</v>
      </c>
    </row>
    <row r="33" spans="1:5" ht="12.75">
      <c r="A33" s="186" t="s">
        <v>181</v>
      </c>
      <c r="B33" s="187"/>
      <c r="C33" s="119">
        <v>4430</v>
      </c>
      <c r="D33" s="119"/>
      <c r="E33" s="62">
        <f t="shared" si="0"/>
        <v>4430</v>
      </c>
    </row>
    <row r="34" spans="1:5" ht="12.75">
      <c r="A34" s="186" t="s">
        <v>182</v>
      </c>
      <c r="B34" s="187"/>
      <c r="C34" s="119">
        <v>2667</v>
      </c>
      <c r="D34" s="119"/>
      <c r="E34" s="62">
        <f t="shared" si="0"/>
        <v>2667</v>
      </c>
    </row>
    <row r="35" spans="1:5" ht="12.75">
      <c r="A35" s="186" t="s">
        <v>183</v>
      </c>
      <c r="B35" s="187"/>
      <c r="C35" s="119">
        <v>1064</v>
      </c>
      <c r="D35" s="119"/>
      <c r="E35" s="62">
        <f t="shared" si="0"/>
        <v>1064</v>
      </c>
    </row>
    <row r="36" spans="1:5" ht="12.75">
      <c r="A36" s="186" t="s">
        <v>184</v>
      </c>
      <c r="B36" s="187"/>
      <c r="C36" s="119">
        <v>5267</v>
      </c>
      <c r="D36" s="119"/>
      <c r="E36" s="62">
        <f t="shared" si="0"/>
        <v>5267</v>
      </c>
    </row>
    <row r="37" spans="1:5" ht="12.75">
      <c r="A37" s="99" t="s">
        <v>178</v>
      </c>
      <c r="B37" s="100"/>
      <c r="C37" s="119">
        <v>29</v>
      </c>
      <c r="D37" s="119">
        <v>121</v>
      </c>
      <c r="E37" s="62">
        <f>SUM(C37:D37)</f>
        <v>150</v>
      </c>
    </row>
    <row r="38" spans="1:5" ht="12.75">
      <c r="A38" s="99" t="s">
        <v>179</v>
      </c>
      <c r="B38" s="100"/>
      <c r="C38" s="119">
        <v>40</v>
      </c>
      <c r="D38" s="119">
        <v>71</v>
      </c>
      <c r="E38" s="62">
        <f>SUM(C38:D38)</f>
        <v>111</v>
      </c>
    </row>
    <row r="39" spans="1:5" ht="12.75">
      <c r="A39" s="186" t="s">
        <v>30</v>
      </c>
      <c r="B39" s="187"/>
      <c r="C39" s="68">
        <f>SUM(C23,C26,C30,C32,C37,C38)</f>
        <v>27007</v>
      </c>
      <c r="D39" s="68">
        <f>SUM(D23,D26,D30,D32,D37,D38)</f>
        <v>1736</v>
      </c>
      <c r="E39" s="62">
        <f>SUM(E23,E26,E30,E32,E37,E38)</f>
        <v>28743</v>
      </c>
    </row>
    <row r="40" spans="1:5" ht="12.75">
      <c r="A40" s="243" t="s">
        <v>207</v>
      </c>
      <c r="B40" s="243"/>
      <c r="C40" s="68"/>
      <c r="D40" s="119">
        <v>204</v>
      </c>
      <c r="E40" s="62">
        <f>C40+D40</f>
        <v>204</v>
      </c>
    </row>
    <row r="42" spans="1:5" ht="12.75">
      <c r="A42" s="244" t="s">
        <v>185</v>
      </c>
      <c r="B42" s="244"/>
      <c r="C42" s="244"/>
      <c r="D42" s="244"/>
      <c r="E42" s="244"/>
    </row>
    <row r="43" spans="1:5" ht="12.75">
      <c r="A43" s="245" t="s">
        <v>186</v>
      </c>
      <c r="B43" s="246"/>
      <c r="C43" s="73" t="s">
        <v>135</v>
      </c>
      <c r="D43" s="73" t="s">
        <v>136</v>
      </c>
      <c r="E43" s="73" t="s">
        <v>20</v>
      </c>
    </row>
    <row r="44" spans="1:5" ht="12.75">
      <c r="A44" s="186" t="s">
        <v>217</v>
      </c>
      <c r="B44" s="187"/>
      <c r="C44" s="119">
        <f>SUM(C45:C48)</f>
        <v>78</v>
      </c>
      <c r="D44" s="119"/>
      <c r="E44" s="68">
        <f>SUM(C44:D44)</f>
        <v>78</v>
      </c>
    </row>
    <row r="45" spans="1:5" ht="12.75">
      <c r="A45" s="186" t="s">
        <v>187</v>
      </c>
      <c r="B45" s="187"/>
      <c r="C45" s="119">
        <v>30</v>
      </c>
      <c r="D45" s="119"/>
      <c r="E45" s="68">
        <f aca="true" t="shared" si="1" ref="E45:E52">SUM(C45:D45)</f>
        <v>30</v>
      </c>
    </row>
    <row r="46" spans="1:5" ht="12.75">
      <c r="A46" s="99" t="s">
        <v>188</v>
      </c>
      <c r="B46" s="100"/>
      <c r="C46" s="119">
        <v>2</v>
      </c>
      <c r="D46" s="119"/>
      <c r="E46" s="68">
        <f t="shared" si="1"/>
        <v>2</v>
      </c>
    </row>
    <row r="47" spans="1:5" ht="12.75">
      <c r="A47" s="186" t="s">
        <v>189</v>
      </c>
      <c r="B47" s="187"/>
      <c r="C47" s="119">
        <v>37</v>
      </c>
      <c r="D47" s="119"/>
      <c r="E47" s="68">
        <f t="shared" si="1"/>
        <v>37</v>
      </c>
    </row>
    <row r="48" spans="1:5" ht="12.75">
      <c r="A48" s="186" t="s">
        <v>190</v>
      </c>
      <c r="B48" s="187"/>
      <c r="C48" s="119">
        <v>9</v>
      </c>
      <c r="D48" s="119"/>
      <c r="E48" s="68">
        <f t="shared" si="1"/>
        <v>9</v>
      </c>
    </row>
    <row r="49" spans="1:5" ht="12.75">
      <c r="A49" s="186" t="s">
        <v>33</v>
      </c>
      <c r="B49" s="187"/>
      <c r="C49" s="119">
        <v>150</v>
      </c>
      <c r="D49" s="119"/>
      <c r="E49" s="68">
        <f t="shared" si="1"/>
        <v>150</v>
      </c>
    </row>
    <row r="50" spans="1:5" ht="12.75">
      <c r="A50" s="186" t="s">
        <v>34</v>
      </c>
      <c r="B50" s="187"/>
      <c r="C50" s="119">
        <v>691</v>
      </c>
      <c r="D50" s="119">
        <v>113</v>
      </c>
      <c r="E50" s="68">
        <f t="shared" si="1"/>
        <v>804</v>
      </c>
    </row>
    <row r="51" spans="1:5" ht="12.75">
      <c r="A51" s="186" t="s">
        <v>191</v>
      </c>
      <c r="B51" s="187"/>
      <c r="C51" s="119">
        <v>9</v>
      </c>
      <c r="D51" s="119">
        <v>4</v>
      </c>
      <c r="E51" s="68">
        <f t="shared" si="1"/>
        <v>13</v>
      </c>
    </row>
    <row r="52" spans="1:5" ht="12.75">
      <c r="A52" s="186" t="s">
        <v>192</v>
      </c>
      <c r="B52" s="187"/>
      <c r="C52" s="119">
        <v>83</v>
      </c>
      <c r="D52" s="119"/>
      <c r="E52" s="68">
        <f t="shared" si="1"/>
        <v>83</v>
      </c>
    </row>
    <row r="53" spans="1:5" ht="12.75">
      <c r="A53" s="243" t="s">
        <v>216</v>
      </c>
      <c r="B53" s="243"/>
      <c r="C53" s="119"/>
      <c r="D53" s="119">
        <v>31</v>
      </c>
      <c r="E53" s="68">
        <f>SUM(C53:D53)</f>
        <v>31</v>
      </c>
    </row>
    <row r="54" spans="1:5" ht="12.75">
      <c r="A54" s="243" t="s">
        <v>193</v>
      </c>
      <c r="B54" s="243"/>
      <c r="C54" s="119"/>
      <c r="D54" s="119">
        <v>11</v>
      </c>
      <c r="E54" s="68">
        <f>SUM(C54:D54)</f>
        <v>11</v>
      </c>
    </row>
    <row r="55" spans="1:5" ht="12.75">
      <c r="A55" s="243" t="s">
        <v>207</v>
      </c>
      <c r="B55" s="243"/>
      <c r="C55" s="68"/>
      <c r="D55" s="68">
        <v>34</v>
      </c>
      <c r="E55" s="68">
        <f>SUM(C55:D55)</f>
        <v>34</v>
      </c>
    </row>
    <row r="57" ht="12.75">
      <c r="A57" t="s">
        <v>218</v>
      </c>
    </row>
  </sheetData>
  <mergeCells count="48">
    <mergeCell ref="A1:E1"/>
    <mergeCell ref="A2:E2"/>
    <mergeCell ref="A3:E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1:E21"/>
    <mergeCell ref="A23:B23"/>
    <mergeCell ref="A24:B24"/>
    <mergeCell ref="A19:B19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5:B45"/>
    <mergeCell ref="A47:B47"/>
    <mergeCell ref="A48:B48"/>
    <mergeCell ref="A39:B39"/>
    <mergeCell ref="A42:E42"/>
    <mergeCell ref="A43:B43"/>
    <mergeCell ref="A44:B44"/>
    <mergeCell ref="A40:B40"/>
    <mergeCell ref="A55:B55"/>
    <mergeCell ref="A53:B53"/>
    <mergeCell ref="A54:B54"/>
    <mergeCell ref="A49:B49"/>
    <mergeCell ref="A50:B50"/>
    <mergeCell ref="A51:B51"/>
    <mergeCell ref="A52:B52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H3" sqref="H3"/>
    </sheetView>
  </sheetViews>
  <sheetFormatPr defaultColWidth="11.421875" defaultRowHeight="12.75"/>
  <cols>
    <col min="1" max="1" width="49.140625" style="0" customWidth="1"/>
    <col min="2" max="2" width="9.00390625" style="0" customWidth="1"/>
    <col min="3" max="3" width="8.8515625" style="0" bestFit="1" customWidth="1"/>
    <col min="4" max="4" width="9.7109375" style="0" customWidth="1"/>
    <col min="5" max="5" width="13.421875" style="0" bestFit="1" customWidth="1"/>
    <col min="6" max="6" width="6.7109375" style="0" bestFit="1" customWidth="1"/>
  </cols>
  <sheetData>
    <row r="1" spans="1:6" ht="15.75">
      <c r="A1" s="182" t="s">
        <v>225</v>
      </c>
      <c r="B1" s="182"/>
      <c r="C1" s="182"/>
      <c r="D1" s="182"/>
      <c r="E1" s="182"/>
      <c r="F1" s="182"/>
    </row>
    <row r="2" spans="1:6" ht="15.75">
      <c r="A2" s="182" t="s">
        <v>43</v>
      </c>
      <c r="B2" s="182"/>
      <c r="C2" s="182"/>
      <c r="D2" s="182"/>
      <c r="E2" s="182"/>
      <c r="F2" s="182"/>
    </row>
    <row r="3" spans="1:6" ht="24.75" customHeight="1">
      <c r="A3" s="197" t="s">
        <v>44</v>
      </c>
      <c r="B3" s="197"/>
      <c r="C3" s="197"/>
      <c r="D3" s="197"/>
      <c r="E3" s="197"/>
      <c r="F3" s="197"/>
    </row>
    <row r="4" spans="1:6" ht="22.5" customHeight="1">
      <c r="A4" s="50"/>
      <c r="B4" s="51" t="s">
        <v>45</v>
      </c>
      <c r="C4" s="52" t="s">
        <v>46</v>
      </c>
      <c r="D4" s="198" t="s">
        <v>47</v>
      </c>
      <c r="E4" s="199"/>
      <c r="F4" s="52" t="s">
        <v>30</v>
      </c>
    </row>
    <row r="5" spans="1:6" ht="12.75">
      <c r="A5" s="195" t="s">
        <v>48</v>
      </c>
      <c r="B5" s="53"/>
      <c r="C5" s="54"/>
      <c r="D5" s="55" t="s">
        <v>49</v>
      </c>
      <c r="E5" s="55" t="s">
        <v>50</v>
      </c>
      <c r="F5" s="54"/>
    </row>
    <row r="6" spans="1:6" ht="12.75">
      <c r="A6" s="196"/>
      <c r="B6" s="56"/>
      <c r="C6" s="57"/>
      <c r="D6" s="58" t="s">
        <v>51</v>
      </c>
      <c r="E6" s="57" t="s">
        <v>52</v>
      </c>
      <c r="F6" s="57"/>
    </row>
    <row r="7" spans="1:6" ht="12.75">
      <c r="A7" s="18" t="s">
        <v>53</v>
      </c>
      <c r="B7" s="15"/>
      <c r="C7" s="68">
        <v>170</v>
      </c>
      <c r="D7" s="68">
        <v>1</v>
      </c>
      <c r="E7" s="68">
        <v>48</v>
      </c>
      <c r="F7" s="147">
        <f>SUM(C7:E7)</f>
        <v>219</v>
      </c>
    </row>
    <row r="8" spans="1:7" ht="12.75">
      <c r="A8" s="18" t="s">
        <v>54</v>
      </c>
      <c r="B8" s="15"/>
      <c r="C8" s="68">
        <v>172</v>
      </c>
      <c r="D8" s="68">
        <v>2</v>
      </c>
      <c r="E8" s="68">
        <v>47</v>
      </c>
      <c r="F8" s="147">
        <f aca="true" t="shared" si="0" ref="F8:F20">SUM(C8:E8)</f>
        <v>221</v>
      </c>
      <c r="G8" s="117"/>
    </row>
    <row r="9" spans="1:6" ht="12.75">
      <c r="A9" s="18" t="s">
        <v>55</v>
      </c>
      <c r="B9" s="15"/>
      <c r="C9" s="68">
        <v>53</v>
      </c>
      <c r="D9" s="68">
        <v>1</v>
      </c>
      <c r="E9" s="68">
        <v>21</v>
      </c>
      <c r="F9" s="147">
        <f t="shared" si="0"/>
        <v>75</v>
      </c>
    </row>
    <row r="10" spans="1:6" ht="12.75">
      <c r="A10" s="18" t="s">
        <v>56</v>
      </c>
      <c r="B10" s="15"/>
      <c r="C10" s="68">
        <v>56</v>
      </c>
      <c r="D10" s="68">
        <v>2</v>
      </c>
      <c r="E10" s="68">
        <v>36</v>
      </c>
      <c r="F10" s="147">
        <f t="shared" si="0"/>
        <v>94</v>
      </c>
    </row>
    <row r="11" spans="1:6" ht="12.75">
      <c r="A11" s="18" t="s">
        <v>57</v>
      </c>
      <c r="B11" s="15"/>
      <c r="C11" s="68">
        <v>33</v>
      </c>
      <c r="D11" s="68"/>
      <c r="E11" s="68">
        <v>21</v>
      </c>
      <c r="F11" s="147">
        <f t="shared" si="0"/>
        <v>54</v>
      </c>
    </row>
    <row r="12" spans="1:6" ht="12.75">
      <c r="A12" s="18" t="s">
        <v>58</v>
      </c>
      <c r="B12" s="15"/>
      <c r="C12" s="68">
        <v>3</v>
      </c>
      <c r="D12" s="68"/>
      <c r="E12" s="68"/>
      <c r="F12" s="147">
        <f t="shared" si="0"/>
        <v>3</v>
      </c>
    </row>
    <row r="13" spans="1:6" ht="12.75">
      <c r="A13" s="18" t="s">
        <v>59</v>
      </c>
      <c r="B13" s="15"/>
      <c r="C13" s="68">
        <v>1</v>
      </c>
      <c r="D13" s="68"/>
      <c r="E13" s="68"/>
      <c r="F13" s="147">
        <f t="shared" si="0"/>
        <v>1</v>
      </c>
    </row>
    <row r="14" spans="1:6" ht="12.75">
      <c r="A14" s="186" t="s">
        <v>195</v>
      </c>
      <c r="B14" s="187"/>
      <c r="C14" s="68">
        <v>19</v>
      </c>
      <c r="D14" s="68">
        <v>2</v>
      </c>
      <c r="E14" s="68">
        <v>6</v>
      </c>
      <c r="F14" s="147">
        <f t="shared" si="0"/>
        <v>27</v>
      </c>
    </row>
    <row r="15" spans="1:6" ht="12.75">
      <c r="A15" s="186" t="s">
        <v>196</v>
      </c>
      <c r="B15" s="187"/>
      <c r="C15" s="68">
        <v>18</v>
      </c>
      <c r="D15" s="68">
        <v>3</v>
      </c>
      <c r="E15" s="68">
        <v>5</v>
      </c>
      <c r="F15" s="147">
        <f t="shared" si="0"/>
        <v>26</v>
      </c>
    </row>
    <row r="16" spans="1:6" ht="12.75">
      <c r="A16" s="192" t="s">
        <v>197</v>
      </c>
      <c r="B16" s="193"/>
      <c r="C16" s="130">
        <v>15</v>
      </c>
      <c r="D16" s="130"/>
      <c r="E16" s="130">
        <v>5</v>
      </c>
      <c r="F16" s="147">
        <f t="shared" si="0"/>
        <v>20</v>
      </c>
    </row>
    <row r="17" spans="1:6" ht="12.75">
      <c r="A17" s="194" t="s">
        <v>198</v>
      </c>
      <c r="B17" s="194"/>
      <c r="C17" s="133"/>
      <c r="D17" s="41"/>
      <c r="E17" s="131">
        <v>5</v>
      </c>
      <c r="F17" s="147">
        <f t="shared" si="0"/>
        <v>5</v>
      </c>
    </row>
    <row r="18" spans="1:6" ht="12.75">
      <c r="A18" s="191" t="s">
        <v>199</v>
      </c>
      <c r="B18" s="191"/>
      <c r="C18" s="151"/>
      <c r="D18" s="151"/>
      <c r="E18" s="163">
        <v>1</v>
      </c>
      <c r="F18" s="147">
        <f t="shared" si="0"/>
        <v>1</v>
      </c>
    </row>
    <row r="19" spans="1:6" ht="12.75">
      <c r="A19" s="188" t="s">
        <v>200</v>
      </c>
      <c r="B19" s="188"/>
      <c r="C19" s="134"/>
      <c r="D19" s="152"/>
      <c r="E19" s="164">
        <v>5</v>
      </c>
      <c r="F19" s="147">
        <f t="shared" si="0"/>
        <v>5</v>
      </c>
    </row>
    <row r="20" spans="1:6" ht="12.75">
      <c r="A20" s="189" t="s">
        <v>214</v>
      </c>
      <c r="B20" s="190"/>
      <c r="C20" s="131">
        <v>14</v>
      </c>
      <c r="D20" s="41"/>
      <c r="E20" s="131">
        <v>7</v>
      </c>
      <c r="F20" s="147">
        <f t="shared" si="0"/>
        <v>21</v>
      </c>
    </row>
    <row r="21" spans="1:6" ht="12.75">
      <c r="A21" s="128"/>
      <c r="B21" s="103"/>
      <c r="C21" s="8"/>
      <c r="D21" s="8"/>
      <c r="E21" s="8"/>
      <c r="F21" s="8"/>
    </row>
    <row r="22" spans="1:6" ht="12.75">
      <c r="A22" s="128"/>
      <c r="B22" s="103"/>
      <c r="C22" s="8"/>
      <c r="D22" s="8"/>
      <c r="E22" s="8"/>
      <c r="F22" s="8"/>
    </row>
    <row r="23" ht="12.75">
      <c r="A23" t="s">
        <v>60</v>
      </c>
    </row>
    <row r="24" ht="12.75">
      <c r="A24" t="s">
        <v>61</v>
      </c>
    </row>
  </sheetData>
  <mergeCells count="12">
    <mergeCell ref="A14:B14"/>
    <mergeCell ref="A15:B15"/>
    <mergeCell ref="A5:A6"/>
    <mergeCell ref="A1:F1"/>
    <mergeCell ref="A2:F2"/>
    <mergeCell ref="A3:F3"/>
    <mergeCell ref="D4:E4"/>
    <mergeCell ref="A19:B19"/>
    <mergeCell ref="A20:B20"/>
    <mergeCell ref="A18:B18"/>
    <mergeCell ref="A16:B16"/>
    <mergeCell ref="A17:B17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G15" sqref="G15"/>
    </sheetView>
  </sheetViews>
  <sheetFormatPr defaultColWidth="11.421875" defaultRowHeight="12.75"/>
  <cols>
    <col min="1" max="1" width="55.7109375" style="0" customWidth="1"/>
    <col min="2" max="2" width="11.421875" style="61" customWidth="1"/>
  </cols>
  <sheetData>
    <row r="1" spans="1:7" ht="15.75">
      <c r="A1" s="182" t="s">
        <v>225</v>
      </c>
      <c r="B1" s="182"/>
      <c r="C1" s="182"/>
      <c r="D1" s="182"/>
      <c r="E1" s="182"/>
      <c r="F1" s="182"/>
      <c r="G1" s="171"/>
    </row>
    <row r="2" spans="1:7" ht="15.75">
      <c r="A2" s="172" t="s">
        <v>43</v>
      </c>
      <c r="B2" s="172"/>
      <c r="C2" s="172"/>
      <c r="D2" s="172"/>
      <c r="E2" s="172"/>
      <c r="F2" s="172"/>
      <c r="G2" s="173"/>
    </row>
    <row r="3" spans="1:7" ht="24" customHeight="1">
      <c r="A3" s="174" t="s">
        <v>62</v>
      </c>
      <c r="B3" s="170"/>
      <c r="C3" s="170"/>
      <c r="D3" s="170"/>
      <c r="E3" s="170"/>
      <c r="F3" s="170"/>
      <c r="G3" s="165"/>
    </row>
    <row r="4" spans="1:7" ht="12.75">
      <c r="A4" s="59"/>
      <c r="B4" s="166" t="s">
        <v>63</v>
      </c>
      <c r="C4" s="167"/>
      <c r="D4" s="168"/>
      <c r="E4" s="166" t="s">
        <v>64</v>
      </c>
      <c r="F4" s="167"/>
      <c r="G4" s="168"/>
    </row>
    <row r="5" spans="1:7" ht="12.75">
      <c r="A5" s="54"/>
      <c r="B5" s="55" t="s">
        <v>65</v>
      </c>
      <c r="C5" s="55" t="s">
        <v>65</v>
      </c>
      <c r="D5" s="55" t="s">
        <v>20</v>
      </c>
      <c r="E5" s="55" t="s">
        <v>65</v>
      </c>
      <c r="F5" s="55" t="s">
        <v>65</v>
      </c>
      <c r="G5" s="55" t="s">
        <v>20</v>
      </c>
    </row>
    <row r="6" spans="1:9" ht="12.75">
      <c r="A6" s="57"/>
      <c r="B6" s="58" t="s">
        <v>66</v>
      </c>
      <c r="C6" s="58" t="s">
        <v>67</v>
      </c>
      <c r="D6" s="57"/>
      <c r="E6" s="58" t="s">
        <v>66</v>
      </c>
      <c r="F6" s="58" t="s">
        <v>67</v>
      </c>
      <c r="G6" s="57"/>
      <c r="I6" s="61"/>
    </row>
    <row r="7" spans="1:8" ht="12.75">
      <c r="A7" s="42" t="s">
        <v>53</v>
      </c>
      <c r="B7" s="68">
        <v>676</v>
      </c>
      <c r="C7" s="68">
        <v>294</v>
      </c>
      <c r="D7" s="62">
        <f>SUM(B7:C7)</f>
        <v>970</v>
      </c>
      <c r="E7" s="68">
        <v>12240</v>
      </c>
      <c r="F7" s="68">
        <v>7138</v>
      </c>
      <c r="G7" s="62">
        <f>SUM(E7:F7)</f>
        <v>19378</v>
      </c>
      <c r="H7" s="132"/>
    </row>
    <row r="8" spans="1:7" ht="12.75">
      <c r="A8" s="42" t="s">
        <v>54</v>
      </c>
      <c r="B8" s="68">
        <v>1478</v>
      </c>
      <c r="C8" s="68">
        <v>613</v>
      </c>
      <c r="D8" s="62">
        <f aca="true" t="shared" si="0" ref="D8:D13">SUM(B8:C8)</f>
        <v>2091</v>
      </c>
      <c r="E8" s="68">
        <v>27045</v>
      </c>
      <c r="F8" s="68">
        <v>15190</v>
      </c>
      <c r="G8" s="62">
        <f>SUM(E8:F8)</f>
        <v>42235</v>
      </c>
    </row>
    <row r="9" spans="1:8" ht="12.75">
      <c r="A9" s="31" t="s">
        <v>68</v>
      </c>
      <c r="B9" s="68">
        <v>45</v>
      </c>
      <c r="C9" s="68">
        <v>1</v>
      </c>
      <c r="D9" s="62">
        <f t="shared" si="0"/>
        <v>46</v>
      </c>
      <c r="E9" s="63"/>
      <c r="F9" s="63"/>
      <c r="G9" s="63"/>
      <c r="H9" s="117"/>
    </row>
    <row r="10" spans="1:7" ht="12.75">
      <c r="A10" s="42" t="s">
        <v>69</v>
      </c>
      <c r="B10" s="68">
        <v>84</v>
      </c>
      <c r="C10" s="68">
        <v>52</v>
      </c>
      <c r="D10" s="62">
        <f t="shared" si="0"/>
        <v>136</v>
      </c>
      <c r="E10" s="68">
        <v>381</v>
      </c>
      <c r="F10" s="68">
        <v>262</v>
      </c>
      <c r="G10" s="62">
        <f>SUM(E10:F10)</f>
        <v>643</v>
      </c>
    </row>
    <row r="11" spans="1:7" ht="12.75">
      <c r="A11" s="64" t="s">
        <v>56</v>
      </c>
      <c r="B11" s="68">
        <v>708</v>
      </c>
      <c r="C11" s="68">
        <v>390</v>
      </c>
      <c r="D11" s="62">
        <f t="shared" si="0"/>
        <v>1098</v>
      </c>
      <c r="E11" s="68">
        <v>15926</v>
      </c>
      <c r="F11" s="68">
        <v>10972</v>
      </c>
      <c r="G11" s="62">
        <f aca="true" t="shared" si="1" ref="G11:G27">SUM(E11:F11)</f>
        <v>26898</v>
      </c>
    </row>
    <row r="12" spans="1:7" ht="12.75">
      <c r="A12" s="42" t="s">
        <v>57</v>
      </c>
      <c r="B12" s="68">
        <v>208</v>
      </c>
      <c r="C12" s="68">
        <v>109</v>
      </c>
      <c r="D12" s="62">
        <f t="shared" si="0"/>
        <v>317</v>
      </c>
      <c r="E12" s="68">
        <v>5284</v>
      </c>
      <c r="F12" s="68">
        <v>3375</v>
      </c>
      <c r="G12" s="62">
        <f t="shared" si="1"/>
        <v>8659</v>
      </c>
    </row>
    <row r="13" spans="1:7" ht="12.75">
      <c r="A13" s="42" t="s">
        <v>58</v>
      </c>
      <c r="B13" s="68">
        <v>10</v>
      </c>
      <c r="C13" s="68"/>
      <c r="D13" s="62">
        <f t="shared" si="0"/>
        <v>10</v>
      </c>
      <c r="E13" s="68">
        <v>342</v>
      </c>
      <c r="F13" s="68"/>
      <c r="G13" s="62">
        <f t="shared" si="1"/>
        <v>342</v>
      </c>
    </row>
    <row r="14" spans="1:7" ht="12.75">
      <c r="A14" s="42" t="s">
        <v>70</v>
      </c>
      <c r="B14" s="63"/>
      <c r="C14" s="63"/>
      <c r="D14" s="62"/>
      <c r="E14" s="68">
        <v>253</v>
      </c>
      <c r="F14" s="68"/>
      <c r="G14" s="62">
        <f t="shared" si="1"/>
        <v>253</v>
      </c>
    </row>
    <row r="15" spans="1:8" ht="12.75">
      <c r="A15" s="65" t="s">
        <v>71</v>
      </c>
      <c r="B15" s="130">
        <v>140</v>
      </c>
      <c r="C15" s="130">
        <v>43</v>
      </c>
      <c r="D15" s="62">
        <f>SUM(B15:C15)</f>
        <v>183</v>
      </c>
      <c r="E15" s="107">
        <v>2932</v>
      </c>
      <c r="F15" s="107">
        <v>918</v>
      </c>
      <c r="G15" s="62">
        <f t="shared" si="1"/>
        <v>3850</v>
      </c>
      <c r="H15" s="132"/>
    </row>
    <row r="16" spans="1:8" ht="12.75">
      <c r="A16" s="66" t="s">
        <v>72</v>
      </c>
      <c r="B16" s="67"/>
      <c r="C16" s="67"/>
      <c r="D16" s="62"/>
      <c r="E16" s="68">
        <v>300</v>
      </c>
      <c r="F16" s="68">
        <v>79</v>
      </c>
      <c r="G16" s="62">
        <f t="shared" si="1"/>
        <v>379</v>
      </c>
      <c r="H16" s="132"/>
    </row>
    <row r="17" spans="1:7" ht="12.75">
      <c r="A17" s="65" t="s">
        <v>73</v>
      </c>
      <c r="B17" s="68">
        <v>4</v>
      </c>
      <c r="C17" s="68">
        <v>1</v>
      </c>
      <c r="D17" s="62">
        <f>SUM(B17:C17)</f>
        <v>5</v>
      </c>
      <c r="E17" s="68">
        <v>84</v>
      </c>
      <c r="F17" s="68">
        <v>13</v>
      </c>
      <c r="G17" s="62">
        <f t="shared" si="1"/>
        <v>97</v>
      </c>
    </row>
    <row r="18" spans="1:7" ht="12.75">
      <c r="A18" s="65" t="s">
        <v>74</v>
      </c>
      <c r="B18" s="63"/>
      <c r="C18" s="63"/>
      <c r="D18" s="62"/>
      <c r="E18" s="68">
        <v>262</v>
      </c>
      <c r="F18" s="68"/>
      <c r="G18" s="62">
        <f t="shared" si="1"/>
        <v>262</v>
      </c>
    </row>
    <row r="19" spans="1:7" ht="12.75">
      <c r="A19" s="65" t="s">
        <v>75</v>
      </c>
      <c r="B19" s="130">
        <v>139</v>
      </c>
      <c r="C19" s="130">
        <v>49</v>
      </c>
      <c r="D19" s="62">
        <f>SUM(B19:C19)</f>
        <v>188</v>
      </c>
      <c r="E19" s="130">
        <v>2680</v>
      </c>
      <c r="F19" s="68">
        <v>1028</v>
      </c>
      <c r="G19" s="62">
        <f t="shared" si="1"/>
        <v>3708</v>
      </c>
    </row>
    <row r="20" spans="1:7" ht="12.75">
      <c r="A20" s="66" t="s">
        <v>72</v>
      </c>
      <c r="B20" s="67"/>
      <c r="C20" s="67"/>
      <c r="D20" s="62"/>
      <c r="E20" s="131">
        <v>22</v>
      </c>
      <c r="F20" s="131">
        <v>33</v>
      </c>
      <c r="G20" s="62">
        <f t="shared" si="1"/>
        <v>55</v>
      </c>
    </row>
    <row r="21" spans="1:7" ht="12.75">
      <c r="A21" s="65" t="s">
        <v>76</v>
      </c>
      <c r="B21" s="68">
        <v>5</v>
      </c>
      <c r="C21" s="68"/>
      <c r="D21" s="62">
        <f>SUM(B21:C21)</f>
        <v>5</v>
      </c>
      <c r="E21" s="68">
        <v>80</v>
      </c>
      <c r="F21" s="68"/>
      <c r="G21" s="62">
        <f t="shared" si="1"/>
        <v>80</v>
      </c>
    </row>
    <row r="22" spans="1:7" ht="12.75">
      <c r="A22" s="65" t="s">
        <v>77</v>
      </c>
      <c r="B22" s="63"/>
      <c r="C22" s="63"/>
      <c r="D22" s="62"/>
      <c r="E22" s="68">
        <v>776</v>
      </c>
      <c r="F22" s="68">
        <v>45</v>
      </c>
      <c r="G22" s="62">
        <f t="shared" si="1"/>
        <v>821</v>
      </c>
    </row>
    <row r="23" spans="1:7" ht="12.75">
      <c r="A23" s="106" t="s">
        <v>197</v>
      </c>
      <c r="B23" s="68">
        <v>55</v>
      </c>
      <c r="C23" s="107">
        <v>14</v>
      </c>
      <c r="D23" s="62">
        <f>SUM(B23:C23)</f>
        <v>69</v>
      </c>
      <c r="E23" s="107">
        <v>691</v>
      </c>
      <c r="F23" s="107">
        <v>202</v>
      </c>
      <c r="G23" s="62">
        <f t="shared" si="1"/>
        <v>893</v>
      </c>
    </row>
    <row r="24" spans="1:7" ht="12.75">
      <c r="A24" s="105" t="s">
        <v>198</v>
      </c>
      <c r="B24" s="63"/>
      <c r="C24" s="107">
        <v>14</v>
      </c>
      <c r="D24" s="62">
        <f>SUM(B24:C24)</f>
        <v>14</v>
      </c>
      <c r="E24" s="104"/>
      <c r="F24" s="107">
        <v>167</v>
      </c>
      <c r="G24" s="62">
        <f t="shared" si="1"/>
        <v>167</v>
      </c>
    </row>
    <row r="25" spans="1:7" ht="12.75">
      <c r="A25" s="106" t="s">
        <v>201</v>
      </c>
      <c r="B25" s="107"/>
      <c r="C25" s="107">
        <v>1</v>
      </c>
      <c r="D25" s="62">
        <f>SUM(B25:C25)</f>
        <v>1</v>
      </c>
      <c r="E25" s="107"/>
      <c r="F25" s="107">
        <v>10</v>
      </c>
      <c r="G25" s="62">
        <f t="shared" si="1"/>
        <v>10</v>
      </c>
    </row>
    <row r="26" spans="1:7" ht="12.75">
      <c r="A26" s="105" t="s">
        <v>200</v>
      </c>
      <c r="B26" s="104"/>
      <c r="C26" s="68">
        <v>5</v>
      </c>
      <c r="D26" s="62">
        <f>SUM(B26:C26)</f>
        <v>5</v>
      </c>
      <c r="E26" s="104"/>
      <c r="F26" s="68">
        <v>71</v>
      </c>
      <c r="G26" s="62">
        <f t="shared" si="1"/>
        <v>71</v>
      </c>
    </row>
    <row r="27" spans="1:7" ht="12.75">
      <c r="A27" s="66" t="s">
        <v>214</v>
      </c>
      <c r="B27" s="131">
        <v>19</v>
      </c>
      <c r="C27" s="131">
        <v>12</v>
      </c>
      <c r="D27" s="62">
        <f>SUM(B27:C27)</f>
        <v>31</v>
      </c>
      <c r="E27" s="131">
        <v>132</v>
      </c>
      <c r="F27" s="131">
        <v>96</v>
      </c>
      <c r="G27" s="62">
        <f t="shared" si="1"/>
        <v>228</v>
      </c>
    </row>
    <row r="28" spans="1:7" ht="12.75">
      <c r="A28" s="69" t="s">
        <v>30</v>
      </c>
      <c r="B28" s="70">
        <f>SUM(B7,B8,B9,B10,B11,B12,B13,B15,B17,B19,B21,B23,B25,B27)</f>
        <v>3571</v>
      </c>
      <c r="C28" s="70">
        <f>SUM(C7,C8,C9,C10,C11,C12,C13,C15,C17,C19,C21,C23,C24,C25,C26,C27)</f>
        <v>1598</v>
      </c>
      <c r="D28" s="70">
        <f>SUM(D7:D27)</f>
        <v>5169</v>
      </c>
      <c r="E28" s="70">
        <f>SUM(E7,E8,E10,E11,E12,E13,E14,E15,E17,E18,E19,E21,E22,E23,E25,E27)</f>
        <v>69108</v>
      </c>
      <c r="F28" s="70">
        <f>SUM(F7,F8,F10,F11,F12,F15,F17,F18,F19,F22,F23,F24,F25,F26,F27)</f>
        <v>39487</v>
      </c>
      <c r="G28" s="70">
        <f>SUM(G7,G8,G10,G11,G12,G13,G14,G15,G17,G18,G19,G21,G22,G23,G24,G25,G26,G27)</f>
        <v>108595</v>
      </c>
    </row>
    <row r="29" spans="1:7" ht="12.75">
      <c r="A29" s="71"/>
      <c r="B29" s="108"/>
      <c r="C29" s="71"/>
      <c r="D29" s="71"/>
      <c r="E29" s="71"/>
      <c r="F29" s="71"/>
      <c r="G29" s="71"/>
    </row>
    <row r="31" ht="12.75">
      <c r="A31" t="s">
        <v>78</v>
      </c>
    </row>
    <row r="32" ht="12.75">
      <c r="A32" t="s">
        <v>79</v>
      </c>
    </row>
    <row r="33" ht="12.75">
      <c r="A33" t="s">
        <v>80</v>
      </c>
    </row>
    <row r="36" ht="12.75">
      <c r="A36" t="s">
        <v>81</v>
      </c>
    </row>
  </sheetData>
  <mergeCells count="5">
    <mergeCell ref="A1:G1"/>
    <mergeCell ref="A2:G2"/>
    <mergeCell ref="A3:G3"/>
    <mergeCell ref="B4:D4"/>
    <mergeCell ref="E4:G4"/>
  </mergeCells>
  <printOptions/>
  <pageMargins left="0.7874015748031497" right="0.7874015748031497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E20" sqref="E20"/>
    </sheetView>
  </sheetViews>
  <sheetFormatPr defaultColWidth="11.421875" defaultRowHeight="12.75"/>
  <cols>
    <col min="1" max="1" width="31.28125" style="0" customWidth="1"/>
    <col min="2" max="11" width="7.57421875" style="0" bestFit="1" customWidth="1"/>
    <col min="12" max="12" width="7.57421875" style="116" bestFit="1" customWidth="1"/>
  </cols>
  <sheetData>
    <row r="1" spans="1:12" ht="15.75">
      <c r="A1" s="182" t="s">
        <v>225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14"/>
    </row>
    <row r="2" spans="1:12" ht="15.75">
      <c r="A2" s="172" t="s">
        <v>43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14"/>
    </row>
    <row r="3" spans="1:12" ht="12.75">
      <c r="A3" s="110" t="s">
        <v>82</v>
      </c>
      <c r="B3" s="111"/>
      <c r="C3" s="111"/>
      <c r="D3" s="111"/>
      <c r="E3" s="111"/>
      <c r="F3" s="111"/>
      <c r="G3" s="111"/>
      <c r="H3" s="111"/>
      <c r="I3" s="111"/>
      <c r="J3" s="111"/>
      <c r="K3" s="109"/>
      <c r="L3" s="112"/>
    </row>
    <row r="4" spans="1:14" ht="12.75">
      <c r="A4" s="72" t="s">
        <v>83</v>
      </c>
      <c r="B4" s="73" t="s">
        <v>84</v>
      </c>
      <c r="C4" s="73" t="s">
        <v>85</v>
      </c>
      <c r="D4" s="73" t="s">
        <v>86</v>
      </c>
      <c r="E4" s="73" t="s">
        <v>87</v>
      </c>
      <c r="F4" s="73" t="s">
        <v>88</v>
      </c>
      <c r="G4" s="74" t="s">
        <v>89</v>
      </c>
      <c r="H4" s="74" t="s">
        <v>90</v>
      </c>
      <c r="I4" s="115" t="s">
        <v>203</v>
      </c>
      <c r="J4" s="115" t="s">
        <v>210</v>
      </c>
      <c r="K4" s="115" t="s">
        <v>213</v>
      </c>
      <c r="L4" s="115" t="s">
        <v>226</v>
      </c>
      <c r="N4" s="113"/>
    </row>
    <row r="5" spans="1:14" ht="12.75">
      <c r="A5" s="42" t="s">
        <v>91</v>
      </c>
      <c r="B5" s="42">
        <v>19144</v>
      </c>
      <c r="C5" s="42">
        <v>19582</v>
      </c>
      <c r="D5" s="42">
        <v>19644</v>
      </c>
      <c r="E5" s="42">
        <v>19779</v>
      </c>
      <c r="F5" s="42">
        <v>20370</v>
      </c>
      <c r="G5" s="62">
        <v>20361</v>
      </c>
      <c r="H5" s="75">
        <v>20395</v>
      </c>
      <c r="I5" s="75">
        <v>20041</v>
      </c>
      <c r="J5" s="62">
        <v>19968</v>
      </c>
      <c r="K5" s="75">
        <v>19578</v>
      </c>
      <c r="L5" s="68">
        <v>19378</v>
      </c>
      <c r="N5" s="113"/>
    </row>
    <row r="6" spans="1:13" ht="12.75">
      <c r="A6" s="42" t="s">
        <v>54</v>
      </c>
      <c r="B6" s="42">
        <v>36127</v>
      </c>
      <c r="C6" s="42">
        <v>37179</v>
      </c>
      <c r="D6" s="42">
        <v>38055</v>
      </c>
      <c r="E6" s="42">
        <v>38826</v>
      </c>
      <c r="F6" s="42">
        <v>39221</v>
      </c>
      <c r="G6" s="62">
        <v>39592</v>
      </c>
      <c r="H6" s="75">
        <v>39762</v>
      </c>
      <c r="I6" s="75">
        <v>40468</v>
      </c>
      <c r="J6" s="62">
        <v>40908</v>
      </c>
      <c r="K6" s="75">
        <v>41369</v>
      </c>
      <c r="L6" s="68">
        <v>42235</v>
      </c>
      <c r="M6" s="117"/>
    </row>
    <row r="7" spans="1:12" ht="12.75">
      <c r="A7" s="42" t="s">
        <v>56</v>
      </c>
      <c r="B7" s="42">
        <v>22432</v>
      </c>
      <c r="C7" s="42">
        <v>23103</v>
      </c>
      <c r="D7" s="42">
        <v>23603</v>
      </c>
      <c r="E7" s="42">
        <v>24001</v>
      </c>
      <c r="F7" s="42">
        <v>24528</v>
      </c>
      <c r="G7" s="42">
        <v>24780</v>
      </c>
      <c r="H7" s="75">
        <v>25227</v>
      </c>
      <c r="I7" s="75">
        <v>25538</v>
      </c>
      <c r="J7" s="62">
        <v>26108</v>
      </c>
      <c r="K7" s="75">
        <v>26561</v>
      </c>
      <c r="L7" s="68">
        <v>26898</v>
      </c>
    </row>
    <row r="8" spans="1:13" ht="12.75">
      <c r="A8" s="42" t="s">
        <v>92</v>
      </c>
      <c r="B8" s="42">
        <v>7098</v>
      </c>
      <c r="C8" s="42">
        <v>7318</v>
      </c>
      <c r="D8" s="42">
        <v>7562</v>
      </c>
      <c r="E8" s="42">
        <v>7949</v>
      </c>
      <c r="F8" s="42">
        <v>8148</v>
      </c>
      <c r="G8" s="42">
        <v>8474</v>
      </c>
      <c r="H8" s="75">
        <v>8596</v>
      </c>
      <c r="I8" s="75">
        <v>8714</v>
      </c>
      <c r="J8" s="75">
        <v>8982</v>
      </c>
      <c r="K8" s="75">
        <v>8943</v>
      </c>
      <c r="L8" s="68">
        <v>9001</v>
      </c>
      <c r="M8" s="132"/>
    </row>
    <row r="9" spans="1:13" ht="12.75">
      <c r="A9" s="42" t="s">
        <v>93</v>
      </c>
      <c r="B9" s="42">
        <v>3037</v>
      </c>
      <c r="C9" s="42">
        <v>3186</v>
      </c>
      <c r="D9" s="42">
        <v>3409</v>
      </c>
      <c r="E9" s="42">
        <v>3361</v>
      </c>
      <c r="F9" s="42">
        <v>3421</v>
      </c>
      <c r="G9" s="42">
        <v>3848</v>
      </c>
      <c r="H9" s="75">
        <v>3892</v>
      </c>
      <c r="I9" s="75">
        <v>3888</v>
      </c>
      <c r="J9" s="75">
        <v>3971</v>
      </c>
      <c r="K9" s="75">
        <v>3923</v>
      </c>
      <c r="L9" s="68">
        <v>4209</v>
      </c>
      <c r="M9" s="132"/>
    </row>
    <row r="10" spans="1:12" ht="12.75">
      <c r="A10" s="42" t="s">
        <v>94</v>
      </c>
      <c r="B10" s="42">
        <v>2904</v>
      </c>
      <c r="C10" s="42">
        <v>2918</v>
      </c>
      <c r="D10" s="42">
        <v>3035</v>
      </c>
      <c r="E10" s="42">
        <v>3240</v>
      </c>
      <c r="F10" s="42">
        <v>3353</v>
      </c>
      <c r="G10" s="42">
        <v>3622</v>
      </c>
      <c r="H10" s="75">
        <v>3996</v>
      </c>
      <c r="I10" s="75">
        <v>3892</v>
      </c>
      <c r="J10" s="75">
        <v>4035</v>
      </c>
      <c r="K10" s="75">
        <v>4248</v>
      </c>
      <c r="L10" s="68">
        <v>4609</v>
      </c>
    </row>
    <row r="11" spans="1:12" ht="12.75">
      <c r="A11" s="42" t="s">
        <v>202</v>
      </c>
      <c r="B11" s="42"/>
      <c r="C11" s="42"/>
      <c r="D11" s="42"/>
      <c r="E11" s="42"/>
      <c r="F11" s="42"/>
      <c r="G11" s="42"/>
      <c r="H11" s="75"/>
      <c r="I11" s="75">
        <v>497</v>
      </c>
      <c r="J11" s="75">
        <v>819</v>
      </c>
      <c r="K11" s="75">
        <v>941</v>
      </c>
      <c r="L11" s="68">
        <v>1060</v>
      </c>
    </row>
    <row r="12" spans="1:14" ht="12.75">
      <c r="A12" s="42" t="s">
        <v>215</v>
      </c>
      <c r="B12" s="42"/>
      <c r="C12" s="42"/>
      <c r="D12" s="42"/>
      <c r="E12" s="42"/>
      <c r="F12" s="42"/>
      <c r="G12" s="42"/>
      <c r="H12" s="75"/>
      <c r="I12" s="75">
        <v>152</v>
      </c>
      <c r="J12" s="75">
        <v>119</v>
      </c>
      <c r="K12" s="75">
        <v>319</v>
      </c>
      <c r="L12" s="68">
        <v>309</v>
      </c>
      <c r="N12" s="132"/>
    </row>
    <row r="13" spans="1:12" ht="12.75">
      <c r="A13" s="42" t="s">
        <v>95</v>
      </c>
      <c r="B13" s="42">
        <v>875</v>
      </c>
      <c r="C13" s="42">
        <v>930</v>
      </c>
      <c r="D13" s="42">
        <v>949</v>
      </c>
      <c r="E13" s="42">
        <v>1077</v>
      </c>
      <c r="F13" s="42">
        <v>1071</v>
      </c>
      <c r="G13" s="42">
        <v>1084</v>
      </c>
      <c r="H13" s="75">
        <v>1158</v>
      </c>
      <c r="I13" s="75">
        <v>518</v>
      </c>
      <c r="J13" s="75">
        <v>201</v>
      </c>
      <c r="K13" s="75">
        <v>20</v>
      </c>
      <c r="L13" s="62"/>
    </row>
    <row r="14" spans="1:12" ht="12.75">
      <c r="A14" s="76" t="s">
        <v>30</v>
      </c>
      <c r="B14" s="69">
        <f aca="true" t="shared" si="0" ref="B14:I14">SUM(B5:B13)</f>
        <v>91617</v>
      </c>
      <c r="C14" s="69">
        <f t="shared" si="0"/>
        <v>94216</v>
      </c>
      <c r="D14" s="69">
        <f t="shared" si="0"/>
        <v>96257</v>
      </c>
      <c r="E14" s="69">
        <f t="shared" si="0"/>
        <v>98233</v>
      </c>
      <c r="F14" s="69">
        <f t="shared" si="0"/>
        <v>100112</v>
      </c>
      <c r="G14" s="69">
        <f t="shared" si="0"/>
        <v>101761</v>
      </c>
      <c r="H14" s="69">
        <f t="shared" si="0"/>
        <v>103026</v>
      </c>
      <c r="I14" s="69">
        <f t="shared" si="0"/>
        <v>103708</v>
      </c>
      <c r="J14" s="69">
        <v>105111</v>
      </c>
      <c r="K14" s="127">
        <f>SUM(K5:K13)</f>
        <v>105902</v>
      </c>
      <c r="L14" s="70">
        <f>SUM(L5:L13)</f>
        <v>107699</v>
      </c>
    </row>
  </sheetData>
  <mergeCells count="2">
    <mergeCell ref="A1:K1"/>
    <mergeCell ref="A2:K2"/>
  </mergeCells>
  <printOptions/>
  <pageMargins left="0.7874015748031497" right="0.7874015748031497" top="0.984251968503937" bottom="0.98425196850393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M3" sqref="M3"/>
    </sheetView>
  </sheetViews>
  <sheetFormatPr defaultColWidth="11.421875" defaultRowHeight="12.75"/>
  <cols>
    <col min="1" max="1" width="13.28125" style="0" bestFit="1" customWidth="1"/>
    <col min="2" max="2" width="19.57421875" style="0" bestFit="1" customWidth="1"/>
    <col min="3" max="3" width="12.00390625" style="0" bestFit="1" customWidth="1"/>
    <col min="4" max="4" width="10.421875" style="0" bestFit="1" customWidth="1"/>
    <col min="5" max="11" width="7.28125" style="0" customWidth="1"/>
    <col min="12" max="12" width="7.140625" style="0" bestFit="1" customWidth="1"/>
  </cols>
  <sheetData>
    <row r="1" spans="1:12" ht="15.75">
      <c r="A1" s="182" t="s">
        <v>225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77"/>
    </row>
    <row r="2" spans="1:12" ht="15.75">
      <c r="A2" s="172" t="s">
        <v>43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77"/>
    </row>
    <row r="3" spans="1:12" ht="15" customHeight="1">
      <c r="A3" s="201" t="s">
        <v>96</v>
      </c>
      <c r="B3" s="201"/>
      <c r="C3" s="201"/>
      <c r="D3" s="201"/>
      <c r="E3" s="201"/>
      <c r="F3" s="201"/>
      <c r="G3" s="201"/>
      <c r="H3" s="201"/>
      <c r="I3" s="201"/>
      <c r="J3" s="201"/>
      <c r="K3" s="202"/>
      <c r="L3" s="78"/>
    </row>
    <row r="4" spans="1:12" ht="28.5" customHeight="1">
      <c r="A4" s="203" t="s">
        <v>97</v>
      </c>
      <c r="B4" s="80"/>
      <c r="C4" s="80"/>
      <c r="D4" s="81"/>
      <c r="E4" s="204" t="s">
        <v>98</v>
      </c>
      <c r="F4" s="205"/>
      <c r="G4" s="205"/>
      <c r="H4" s="205"/>
      <c r="I4" s="205"/>
      <c r="J4" s="205"/>
      <c r="K4" s="205"/>
      <c r="L4" s="206"/>
    </row>
    <row r="5" spans="1:12" ht="114.75" customHeight="1">
      <c r="A5" s="203"/>
      <c r="B5" s="82" t="s">
        <v>99</v>
      </c>
      <c r="C5" s="83" t="s">
        <v>100</v>
      </c>
      <c r="D5" s="79" t="s">
        <v>63</v>
      </c>
      <c r="E5" s="84" t="s">
        <v>101</v>
      </c>
      <c r="F5" s="85" t="s">
        <v>102</v>
      </c>
      <c r="G5" s="86" t="s">
        <v>103</v>
      </c>
      <c r="H5" s="84" t="s">
        <v>104</v>
      </c>
      <c r="I5" s="84" t="s">
        <v>105</v>
      </c>
      <c r="J5" s="86" t="s">
        <v>106</v>
      </c>
      <c r="K5" s="87" t="s">
        <v>107</v>
      </c>
      <c r="L5" s="79" t="s">
        <v>30</v>
      </c>
    </row>
    <row r="6" spans="1:13" ht="12.75">
      <c r="A6" s="169" t="s">
        <v>46</v>
      </c>
      <c r="B6" s="75" t="s">
        <v>108</v>
      </c>
      <c r="C6" s="68">
        <v>2</v>
      </c>
      <c r="D6" s="68">
        <v>31</v>
      </c>
      <c r="E6" s="113"/>
      <c r="F6" s="68">
        <v>1</v>
      </c>
      <c r="G6" s="136">
        <v>31</v>
      </c>
      <c r="H6" s="136"/>
      <c r="I6" s="136">
        <v>2</v>
      </c>
      <c r="J6" s="136"/>
      <c r="K6" s="68">
        <v>90</v>
      </c>
      <c r="L6" s="68">
        <f>SUM(E6:K6)</f>
        <v>124</v>
      </c>
      <c r="M6" s="117"/>
    </row>
    <row r="7" spans="1:12" ht="12.75">
      <c r="A7" s="169"/>
      <c r="B7" s="75" t="s">
        <v>109</v>
      </c>
      <c r="C7" s="68">
        <v>51</v>
      </c>
      <c r="D7" s="68">
        <f>D8-D6</f>
        <v>53</v>
      </c>
      <c r="E7" s="68">
        <f aca="true" t="shared" si="0" ref="E7:K7">E8-E6</f>
        <v>2</v>
      </c>
      <c r="F7" s="68">
        <f t="shared" si="0"/>
        <v>1</v>
      </c>
      <c r="G7" s="68">
        <f t="shared" si="0"/>
        <v>144</v>
      </c>
      <c r="H7" s="68">
        <f t="shared" si="0"/>
        <v>1</v>
      </c>
      <c r="I7" s="68">
        <f t="shared" si="0"/>
        <v>21</v>
      </c>
      <c r="J7" s="68">
        <f t="shared" si="0"/>
        <v>1</v>
      </c>
      <c r="K7" s="68">
        <f t="shared" si="0"/>
        <v>87</v>
      </c>
      <c r="L7" s="68">
        <f>L8-L6</f>
        <v>257</v>
      </c>
    </row>
    <row r="8" spans="1:12" ht="12.75">
      <c r="A8" s="169"/>
      <c r="B8" s="88" t="s">
        <v>20</v>
      </c>
      <c r="C8" s="68">
        <v>53</v>
      </c>
      <c r="D8" s="68">
        <v>84</v>
      </c>
      <c r="E8" s="68">
        <v>2</v>
      </c>
      <c r="F8" s="68">
        <v>2</v>
      </c>
      <c r="G8" s="68">
        <v>175</v>
      </c>
      <c r="H8" s="68">
        <v>1</v>
      </c>
      <c r="I8" s="68">
        <v>23</v>
      </c>
      <c r="J8" s="68">
        <v>1</v>
      </c>
      <c r="K8" s="68">
        <v>177</v>
      </c>
      <c r="L8" s="68">
        <f>SUM(E8:K8)</f>
        <v>381</v>
      </c>
    </row>
    <row r="9" spans="1:12" ht="12.75">
      <c r="A9" s="169" t="s">
        <v>47</v>
      </c>
      <c r="B9" s="75" t="s">
        <v>108</v>
      </c>
      <c r="C9" s="68">
        <v>3</v>
      </c>
      <c r="D9" s="68">
        <v>30</v>
      </c>
      <c r="E9" s="126"/>
      <c r="F9" s="68">
        <v>2</v>
      </c>
      <c r="G9" s="68">
        <v>32</v>
      </c>
      <c r="H9" s="68"/>
      <c r="I9" s="68">
        <v>5</v>
      </c>
      <c r="J9" s="68"/>
      <c r="K9" s="68">
        <v>99</v>
      </c>
      <c r="L9" s="68">
        <f>SUM(E9:K9)</f>
        <v>138</v>
      </c>
    </row>
    <row r="10" spans="1:12" ht="12.75">
      <c r="A10" s="169"/>
      <c r="B10" s="75" t="s">
        <v>109</v>
      </c>
      <c r="C10" s="68">
        <v>19</v>
      </c>
      <c r="D10" s="68">
        <f>D11-D9</f>
        <v>22</v>
      </c>
      <c r="E10" s="126"/>
      <c r="F10" s="68"/>
      <c r="G10" s="68">
        <v>58</v>
      </c>
      <c r="H10" s="68"/>
      <c r="I10" s="68">
        <f>I11-I9</f>
        <v>12</v>
      </c>
      <c r="J10" s="68">
        <f>J11-J9</f>
        <v>2</v>
      </c>
      <c r="K10" s="68">
        <f>K11-K9</f>
        <v>52</v>
      </c>
      <c r="L10" s="68">
        <v>124</v>
      </c>
    </row>
    <row r="11" spans="1:12" ht="12.75">
      <c r="A11" s="169"/>
      <c r="B11" s="88" t="s">
        <v>20</v>
      </c>
      <c r="C11" s="68">
        <f>SUM(C9:C10)</f>
        <v>22</v>
      </c>
      <c r="D11" s="68">
        <v>52</v>
      </c>
      <c r="E11" s="126"/>
      <c r="F11" s="68">
        <v>2</v>
      </c>
      <c r="G11" s="68">
        <v>90</v>
      </c>
      <c r="H11" s="68"/>
      <c r="I11" s="68">
        <v>17</v>
      </c>
      <c r="J11" s="68">
        <v>2</v>
      </c>
      <c r="K11" s="68">
        <v>151</v>
      </c>
      <c r="L11" s="68">
        <v>262</v>
      </c>
    </row>
    <row r="12" spans="1:12" ht="12.75">
      <c r="A12" s="200" t="s">
        <v>30</v>
      </c>
      <c r="B12" s="200"/>
      <c r="C12" s="70">
        <f>SUM(C11,C8)</f>
        <v>75</v>
      </c>
      <c r="D12" s="70">
        <f>SUM(D11,D8)</f>
        <v>136</v>
      </c>
      <c r="E12" s="70">
        <f aca="true" t="shared" si="1" ref="E12:L12">SUM(E11,E8)</f>
        <v>2</v>
      </c>
      <c r="F12" s="70">
        <f t="shared" si="1"/>
        <v>4</v>
      </c>
      <c r="G12" s="70">
        <f t="shared" si="1"/>
        <v>265</v>
      </c>
      <c r="H12" s="70">
        <f t="shared" si="1"/>
        <v>1</v>
      </c>
      <c r="I12" s="70">
        <f t="shared" si="1"/>
        <v>40</v>
      </c>
      <c r="J12" s="70">
        <f t="shared" si="1"/>
        <v>3</v>
      </c>
      <c r="K12" s="70">
        <f t="shared" si="1"/>
        <v>328</v>
      </c>
      <c r="L12" s="70">
        <f t="shared" si="1"/>
        <v>643</v>
      </c>
    </row>
    <row r="16" ht="12.75">
      <c r="A16" t="s">
        <v>110</v>
      </c>
    </row>
  </sheetData>
  <mergeCells count="8">
    <mergeCell ref="A6:A8"/>
    <mergeCell ref="A9:A11"/>
    <mergeCell ref="A12:B12"/>
    <mergeCell ref="A1:K1"/>
    <mergeCell ref="A2:K2"/>
    <mergeCell ref="A3:K3"/>
    <mergeCell ref="A4:A5"/>
    <mergeCell ref="E4:L4"/>
  </mergeCells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F10" sqref="F10"/>
    </sheetView>
  </sheetViews>
  <sheetFormatPr defaultColWidth="11.421875" defaultRowHeight="12.75"/>
  <cols>
    <col min="1" max="1" width="63.7109375" style="0" bestFit="1" customWidth="1"/>
  </cols>
  <sheetData>
    <row r="1" spans="1:4" ht="15.75">
      <c r="A1" s="182" t="s">
        <v>225</v>
      </c>
      <c r="B1" s="182"/>
      <c r="C1" s="182"/>
      <c r="D1" s="182"/>
    </row>
    <row r="2" spans="1:4" ht="15.75">
      <c r="A2" s="172" t="s">
        <v>43</v>
      </c>
      <c r="B2" s="172"/>
      <c r="C2" s="172"/>
      <c r="D2" s="172"/>
    </row>
    <row r="3" spans="1:4" ht="24.75" customHeight="1">
      <c r="A3" s="174" t="s">
        <v>111</v>
      </c>
      <c r="B3" s="170"/>
      <c r="C3" s="170"/>
      <c r="D3" s="165"/>
    </row>
    <row r="4" spans="1:4" ht="12.75">
      <c r="A4" s="72" t="s">
        <v>112</v>
      </c>
      <c r="B4" s="72" t="s">
        <v>113</v>
      </c>
      <c r="C4" s="72" t="s">
        <v>114</v>
      </c>
      <c r="D4" s="79" t="s">
        <v>30</v>
      </c>
    </row>
    <row r="5" spans="1:4" ht="12.75">
      <c r="A5" s="42" t="s">
        <v>115</v>
      </c>
      <c r="B5" s="68">
        <v>847</v>
      </c>
      <c r="C5" s="68">
        <v>319</v>
      </c>
      <c r="D5" s="62">
        <f>SUM(B5:C5)</f>
        <v>1166</v>
      </c>
    </row>
    <row r="6" spans="1:5" ht="12.75">
      <c r="A6" s="42" t="s">
        <v>116</v>
      </c>
      <c r="B6" s="68">
        <v>2037</v>
      </c>
      <c r="C6" s="68">
        <v>971</v>
      </c>
      <c r="D6" s="62">
        <f aca="true" t="shared" si="0" ref="D6:D16">SUM(B6:C6)</f>
        <v>3008</v>
      </c>
      <c r="E6" s="117"/>
    </row>
    <row r="7" spans="1:4" ht="12.75">
      <c r="A7" s="42" t="s">
        <v>117</v>
      </c>
      <c r="B7" s="68">
        <v>997</v>
      </c>
      <c r="C7" s="68">
        <v>638</v>
      </c>
      <c r="D7" s="62">
        <f t="shared" si="0"/>
        <v>1635</v>
      </c>
    </row>
    <row r="8" spans="1:4" ht="12.75">
      <c r="A8" s="42" t="s">
        <v>118</v>
      </c>
      <c r="B8" s="68">
        <v>115</v>
      </c>
      <c r="C8" s="68">
        <v>106</v>
      </c>
      <c r="D8" s="62">
        <f t="shared" si="0"/>
        <v>221</v>
      </c>
    </row>
    <row r="9" spans="1:4" ht="12.75">
      <c r="A9" s="42" t="s">
        <v>119</v>
      </c>
      <c r="B9" s="68">
        <v>802</v>
      </c>
      <c r="C9" s="68">
        <v>208</v>
      </c>
      <c r="D9" s="62">
        <f t="shared" si="0"/>
        <v>1010</v>
      </c>
    </row>
    <row r="10" spans="1:4" ht="12.75">
      <c r="A10" s="42" t="s">
        <v>120</v>
      </c>
      <c r="B10" s="68">
        <v>810</v>
      </c>
      <c r="C10" s="68">
        <v>164</v>
      </c>
      <c r="D10" s="62">
        <f t="shared" si="0"/>
        <v>974</v>
      </c>
    </row>
    <row r="11" spans="1:4" ht="12.75">
      <c r="A11" s="42" t="s">
        <v>121</v>
      </c>
      <c r="B11" s="68">
        <v>28</v>
      </c>
      <c r="C11" s="68">
        <v>52</v>
      </c>
      <c r="D11" s="62">
        <f t="shared" si="0"/>
        <v>80</v>
      </c>
    </row>
    <row r="12" spans="1:4" ht="12.75">
      <c r="A12" s="42" t="s">
        <v>122</v>
      </c>
      <c r="B12" s="68">
        <v>986</v>
      </c>
      <c r="C12" s="68">
        <v>352</v>
      </c>
      <c r="D12" s="62">
        <f t="shared" si="0"/>
        <v>1338</v>
      </c>
    </row>
    <row r="13" spans="1:4" ht="12.75">
      <c r="A13" s="42" t="s">
        <v>123</v>
      </c>
      <c r="B13" s="68">
        <v>52</v>
      </c>
      <c r="C13" s="68"/>
      <c r="D13" s="62">
        <f t="shared" si="0"/>
        <v>52</v>
      </c>
    </row>
    <row r="14" spans="1:4" ht="12.75">
      <c r="A14" s="42" t="s">
        <v>124</v>
      </c>
      <c r="B14" s="68">
        <v>86</v>
      </c>
      <c r="C14" s="68">
        <v>33</v>
      </c>
      <c r="D14" s="62">
        <f t="shared" si="0"/>
        <v>119</v>
      </c>
    </row>
    <row r="15" spans="1:4" ht="12.75">
      <c r="A15" s="42" t="s">
        <v>125</v>
      </c>
      <c r="B15" s="68">
        <v>357</v>
      </c>
      <c r="C15" s="68">
        <v>49</v>
      </c>
      <c r="D15" s="62">
        <f t="shared" si="0"/>
        <v>406</v>
      </c>
    </row>
    <row r="16" spans="1:4" ht="12.75">
      <c r="A16" s="42" t="s">
        <v>126</v>
      </c>
      <c r="B16" s="68"/>
      <c r="C16" s="68">
        <v>50</v>
      </c>
      <c r="D16" s="62">
        <f t="shared" si="0"/>
        <v>50</v>
      </c>
    </row>
    <row r="17" spans="1:4" ht="12.75">
      <c r="A17" s="76" t="s">
        <v>30</v>
      </c>
      <c r="B17" s="70">
        <f>SUM(B5:B16)</f>
        <v>7117</v>
      </c>
      <c r="C17" s="70">
        <f>SUM(C5:C16)</f>
        <v>2942</v>
      </c>
      <c r="D17" s="70">
        <f>SUM(D5:D16)</f>
        <v>10059</v>
      </c>
    </row>
    <row r="20" spans="1:4" ht="12.75" customHeight="1">
      <c r="A20" s="207" t="s">
        <v>127</v>
      </c>
      <c r="B20" s="207"/>
      <c r="C20" s="207"/>
      <c r="D20" s="207"/>
    </row>
    <row r="21" ht="12.75">
      <c r="A21" t="s">
        <v>128</v>
      </c>
    </row>
    <row r="22" ht="12.75">
      <c r="A22" t="s">
        <v>129</v>
      </c>
    </row>
  </sheetData>
  <mergeCells count="4">
    <mergeCell ref="A1:D1"/>
    <mergeCell ref="A2:D2"/>
    <mergeCell ref="A3:D3"/>
    <mergeCell ref="A20:D20"/>
  </mergeCells>
  <printOptions/>
  <pageMargins left="0.75" right="0.75" top="1" bottom="1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J16" sqref="J16"/>
    </sheetView>
  </sheetViews>
  <sheetFormatPr defaultColWidth="11.421875" defaultRowHeight="12.75"/>
  <cols>
    <col min="1" max="1" width="19.00390625" style="0" bestFit="1" customWidth="1"/>
    <col min="2" max="2" width="7.140625" style="61" bestFit="1" customWidth="1"/>
    <col min="3" max="3" width="7.00390625" style="61" bestFit="1" customWidth="1"/>
    <col min="4" max="4" width="7.140625" style="0" bestFit="1" customWidth="1"/>
    <col min="5" max="5" width="7.00390625" style="0" bestFit="1" customWidth="1"/>
    <col min="6" max="6" width="7.140625" style="0" bestFit="1" customWidth="1"/>
    <col min="7" max="7" width="7.00390625" style="0" bestFit="1" customWidth="1"/>
    <col min="8" max="8" width="7.140625" style="0" bestFit="1" customWidth="1"/>
    <col min="9" max="9" width="7.00390625" style="0" bestFit="1" customWidth="1"/>
  </cols>
  <sheetData>
    <row r="1" spans="1:9" ht="15.75">
      <c r="A1" s="208" t="s">
        <v>225</v>
      </c>
      <c r="B1" s="208"/>
      <c r="C1" s="208"/>
      <c r="D1" s="208"/>
      <c r="E1" s="208"/>
      <c r="F1" s="208"/>
      <c r="G1" s="208"/>
      <c r="H1" s="208"/>
      <c r="I1" s="209"/>
    </row>
    <row r="2" spans="1:9" ht="15.75">
      <c r="A2" s="172" t="s">
        <v>43</v>
      </c>
      <c r="B2" s="172"/>
      <c r="C2" s="172"/>
      <c r="D2" s="172"/>
      <c r="E2" s="172"/>
      <c r="F2" s="172"/>
      <c r="G2" s="172"/>
      <c r="H2" s="172"/>
      <c r="I2" s="210"/>
    </row>
    <row r="3" spans="1:9" ht="15.75">
      <c r="A3" s="202" t="s">
        <v>130</v>
      </c>
      <c r="B3" s="211"/>
      <c r="C3" s="211"/>
      <c r="D3" s="211"/>
      <c r="E3" s="211"/>
      <c r="F3" s="211"/>
      <c r="G3" s="211"/>
      <c r="H3" s="211"/>
      <c r="I3" s="212"/>
    </row>
    <row r="4" spans="1:9" ht="12.75">
      <c r="A4" s="74"/>
      <c r="B4" s="203" t="s">
        <v>131</v>
      </c>
      <c r="C4" s="203"/>
      <c r="D4" s="203" t="s">
        <v>132</v>
      </c>
      <c r="E4" s="203"/>
      <c r="F4" s="203" t="s">
        <v>133</v>
      </c>
      <c r="G4" s="203"/>
      <c r="H4" s="203" t="s">
        <v>134</v>
      </c>
      <c r="I4" s="203"/>
    </row>
    <row r="5" spans="1:9" ht="12.75">
      <c r="A5" s="72" t="s">
        <v>97</v>
      </c>
      <c r="B5" s="73" t="s">
        <v>135</v>
      </c>
      <c r="C5" s="73" t="s">
        <v>136</v>
      </c>
      <c r="D5" s="73" t="s">
        <v>135</v>
      </c>
      <c r="E5" s="73" t="s">
        <v>136</v>
      </c>
      <c r="F5" s="73" t="s">
        <v>135</v>
      </c>
      <c r="G5" s="73" t="s">
        <v>136</v>
      </c>
      <c r="H5" s="73" t="s">
        <v>135</v>
      </c>
      <c r="I5" s="73" t="s">
        <v>136</v>
      </c>
    </row>
    <row r="6" spans="1:10" ht="12.75">
      <c r="A6" s="42" t="s">
        <v>91</v>
      </c>
      <c r="B6" s="68">
        <v>4870</v>
      </c>
      <c r="C6" s="68">
        <v>4932</v>
      </c>
      <c r="D6" s="68">
        <v>3122</v>
      </c>
      <c r="E6" s="68">
        <v>917</v>
      </c>
      <c r="F6" s="68"/>
      <c r="G6" s="68">
        <v>54</v>
      </c>
      <c r="H6" s="68">
        <v>4248</v>
      </c>
      <c r="I6" s="68">
        <v>1235</v>
      </c>
      <c r="J6" s="117"/>
    </row>
    <row r="7" spans="1:9" ht="12.75">
      <c r="A7" s="42" t="s">
        <v>54</v>
      </c>
      <c r="B7" s="68">
        <v>12441</v>
      </c>
      <c r="C7" s="68">
        <v>10219</v>
      </c>
      <c r="D7" s="68">
        <v>6127</v>
      </c>
      <c r="E7" s="68">
        <v>2217</v>
      </c>
      <c r="F7" s="68">
        <v>4</v>
      </c>
      <c r="G7" s="68">
        <v>99</v>
      </c>
      <c r="H7" s="68">
        <v>8473</v>
      </c>
      <c r="I7" s="68">
        <v>2655</v>
      </c>
    </row>
    <row r="8" spans="1:9" ht="12.75">
      <c r="A8" s="42" t="s">
        <v>56</v>
      </c>
      <c r="B8" s="68">
        <v>9422</v>
      </c>
      <c r="C8" s="68">
        <v>8192</v>
      </c>
      <c r="D8" s="68">
        <v>1334</v>
      </c>
      <c r="E8" s="68">
        <v>1052</v>
      </c>
      <c r="F8" s="68">
        <v>28</v>
      </c>
      <c r="G8" s="68"/>
      <c r="H8" s="68">
        <v>5142</v>
      </c>
      <c r="I8" s="68">
        <v>1728</v>
      </c>
    </row>
    <row r="9" spans="1:9" ht="12.75">
      <c r="A9" s="42" t="s">
        <v>137</v>
      </c>
      <c r="B9" s="68">
        <v>3780</v>
      </c>
      <c r="C9" s="68">
        <v>2966</v>
      </c>
      <c r="D9" s="68">
        <v>216</v>
      </c>
      <c r="E9" s="68">
        <v>109</v>
      </c>
      <c r="F9" s="68"/>
      <c r="G9" s="68"/>
      <c r="H9" s="68">
        <v>1883</v>
      </c>
      <c r="I9" s="68">
        <v>300</v>
      </c>
    </row>
    <row r="10" spans="1:9" ht="12.75">
      <c r="A10" s="42" t="s">
        <v>138</v>
      </c>
      <c r="B10" s="68">
        <v>6421</v>
      </c>
      <c r="C10" s="68">
        <v>2004</v>
      </c>
      <c r="D10" s="68"/>
      <c r="E10" s="68"/>
      <c r="F10" s="68"/>
      <c r="G10" s="68"/>
      <c r="H10" s="68">
        <v>393</v>
      </c>
      <c r="I10" s="68"/>
    </row>
    <row r="11" spans="1:9" ht="12.75">
      <c r="A11" s="90" t="s">
        <v>204</v>
      </c>
      <c r="B11" s="68">
        <v>671</v>
      </c>
      <c r="C11" s="68">
        <v>369</v>
      </c>
      <c r="D11" s="90"/>
      <c r="E11" s="90"/>
      <c r="F11" s="90"/>
      <c r="G11" s="90"/>
      <c r="H11" s="68">
        <v>20</v>
      </c>
      <c r="I11" s="90"/>
    </row>
    <row r="13" ht="12.75">
      <c r="A13" t="s">
        <v>139</v>
      </c>
    </row>
  </sheetData>
  <mergeCells count="7">
    <mergeCell ref="A1:I1"/>
    <mergeCell ref="A2:I2"/>
    <mergeCell ref="A3:I3"/>
    <mergeCell ref="B4:C4"/>
    <mergeCell ref="D4:E4"/>
    <mergeCell ref="F4:G4"/>
    <mergeCell ref="H4:I4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6"/>
  <sheetViews>
    <sheetView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11.421875" defaultRowHeight="12.75"/>
  <cols>
    <col min="1" max="1" width="17.7109375" style="0" bestFit="1" customWidth="1"/>
    <col min="2" max="2" width="6.00390625" style="0" bestFit="1" customWidth="1"/>
    <col min="3" max="3" width="7.421875" style="0" customWidth="1"/>
    <col min="4" max="6" width="5.00390625" style="0" bestFit="1" customWidth="1"/>
    <col min="7" max="7" width="6.140625" style="0" customWidth="1"/>
    <col min="8" max="8" width="6.8515625" style="0" customWidth="1"/>
    <col min="9" max="9" width="5.8515625" style="0" bestFit="1" customWidth="1"/>
    <col min="10" max="10" width="6.7109375" style="0" customWidth="1"/>
    <col min="11" max="11" width="5.00390625" style="0" bestFit="1" customWidth="1"/>
    <col min="12" max="12" width="7.421875" style="0" customWidth="1"/>
    <col min="13" max="13" width="5.57421875" style="0" customWidth="1"/>
    <col min="14" max="14" width="6.7109375" style="0" customWidth="1"/>
    <col min="15" max="15" width="5.7109375" style="0" customWidth="1"/>
    <col min="16" max="16" width="6.57421875" style="0" customWidth="1"/>
    <col min="17" max="17" width="9.8515625" style="0" customWidth="1"/>
    <col min="18" max="18" width="6.7109375" style="0" customWidth="1"/>
    <col min="19" max="19" width="5.00390625" style="0" bestFit="1" customWidth="1"/>
    <col min="20" max="20" width="4.00390625" style="0" bestFit="1" customWidth="1"/>
    <col min="21" max="21" width="5.00390625" style="61" bestFit="1" customWidth="1"/>
    <col min="22" max="22" width="7.28125" style="0" customWidth="1"/>
    <col min="23" max="23" width="12.28125" style="0" customWidth="1"/>
    <col min="24" max="24" width="10.8515625" style="0" bestFit="1" customWidth="1"/>
    <col min="26" max="26" width="12.421875" style="0" customWidth="1"/>
    <col min="27" max="27" width="12.28125" style="0" customWidth="1"/>
    <col min="28" max="28" width="12.421875" style="0" customWidth="1"/>
  </cols>
  <sheetData>
    <row r="1" spans="1:21" ht="15.75">
      <c r="A1" s="208" t="s">
        <v>225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</row>
    <row r="2" spans="1:21" ht="15.75">
      <c r="A2" s="208" t="s">
        <v>43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</row>
    <row r="3" spans="1:21" ht="15.75">
      <c r="A3" s="213" t="s">
        <v>140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</row>
    <row r="4" spans="1:9" ht="15.75">
      <c r="A4" s="89"/>
      <c r="B4" s="118"/>
      <c r="C4" s="118"/>
      <c r="D4" s="118"/>
      <c r="E4" s="118"/>
      <c r="F4" s="118"/>
      <c r="G4" s="118"/>
      <c r="H4" s="118"/>
      <c r="I4" s="118"/>
    </row>
    <row r="6" ht="13.5" thickBot="1"/>
    <row r="7" spans="1:28" ht="13.5" thickBot="1">
      <c r="A7" s="137"/>
      <c r="B7" s="214" t="s">
        <v>131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6"/>
      <c r="R7" s="214" t="s">
        <v>132</v>
      </c>
      <c r="S7" s="215"/>
      <c r="T7" s="215"/>
      <c r="U7" s="215"/>
      <c r="V7" s="215"/>
      <c r="W7" s="216"/>
      <c r="X7" s="145" t="s">
        <v>133</v>
      </c>
      <c r="Y7" s="214" t="s">
        <v>134</v>
      </c>
      <c r="Z7" s="215"/>
      <c r="AA7" s="215"/>
      <c r="AB7" s="216"/>
    </row>
    <row r="8" spans="1:28" ht="78.75">
      <c r="A8" s="91"/>
      <c r="B8" s="224" t="s">
        <v>141</v>
      </c>
      <c r="C8" s="224"/>
      <c r="D8" s="138" t="s">
        <v>142</v>
      </c>
      <c r="E8" s="224" t="s">
        <v>143</v>
      </c>
      <c r="F8" s="224"/>
      <c r="G8" s="139" t="s">
        <v>222</v>
      </c>
      <c r="H8" s="144" t="s">
        <v>206</v>
      </c>
      <c r="I8" s="220" t="s">
        <v>219</v>
      </c>
      <c r="J8" s="221"/>
      <c r="K8" s="220" t="s">
        <v>220</v>
      </c>
      <c r="L8" s="221"/>
      <c r="M8" s="220" t="s">
        <v>221</v>
      </c>
      <c r="N8" s="221"/>
      <c r="O8" s="225" t="s">
        <v>230</v>
      </c>
      <c r="P8" s="226"/>
      <c r="Q8" s="140" t="s">
        <v>224</v>
      </c>
      <c r="R8" s="138" t="s">
        <v>142</v>
      </c>
      <c r="S8" s="218" t="s">
        <v>143</v>
      </c>
      <c r="T8" s="219"/>
      <c r="U8" s="220" t="s">
        <v>219</v>
      </c>
      <c r="V8" s="221"/>
      <c r="W8" s="143" t="s">
        <v>224</v>
      </c>
      <c r="X8" s="143" t="s">
        <v>143</v>
      </c>
      <c r="Y8" s="143" t="s">
        <v>143</v>
      </c>
      <c r="Z8" s="143" t="s">
        <v>219</v>
      </c>
      <c r="AA8" s="144" t="s">
        <v>220</v>
      </c>
      <c r="AB8" s="143" t="s">
        <v>223</v>
      </c>
    </row>
    <row r="9" spans="1:28" ht="42">
      <c r="A9" s="72" t="s">
        <v>97</v>
      </c>
      <c r="B9" s="92" t="s">
        <v>135</v>
      </c>
      <c r="C9" s="92" t="s">
        <v>136</v>
      </c>
      <c r="D9" s="92" t="s">
        <v>135</v>
      </c>
      <c r="E9" s="92" t="s">
        <v>135</v>
      </c>
      <c r="F9" s="92" t="s">
        <v>136</v>
      </c>
      <c r="G9" s="92" t="s">
        <v>135</v>
      </c>
      <c r="H9" s="92" t="s">
        <v>135</v>
      </c>
      <c r="I9" s="92" t="s">
        <v>135</v>
      </c>
      <c r="J9" s="92" t="s">
        <v>136</v>
      </c>
      <c r="K9" s="227" t="s">
        <v>135</v>
      </c>
      <c r="L9" s="228"/>
      <c r="M9" s="227" t="s">
        <v>135</v>
      </c>
      <c r="N9" s="228"/>
      <c r="O9" s="142" t="s">
        <v>135</v>
      </c>
      <c r="P9" s="142" t="s">
        <v>136</v>
      </c>
      <c r="Q9" s="142" t="s">
        <v>135</v>
      </c>
      <c r="R9" s="92" t="s">
        <v>135</v>
      </c>
      <c r="S9" s="92" t="s">
        <v>135</v>
      </c>
      <c r="T9" s="92" t="s">
        <v>136</v>
      </c>
      <c r="U9" s="92" t="s">
        <v>135</v>
      </c>
      <c r="V9" s="92" t="s">
        <v>136</v>
      </c>
      <c r="W9" s="92" t="s">
        <v>135</v>
      </c>
      <c r="X9" s="92" t="s">
        <v>136</v>
      </c>
      <c r="Y9" s="92" t="s">
        <v>135</v>
      </c>
      <c r="Z9" s="92" t="s">
        <v>135</v>
      </c>
      <c r="AA9" s="92" t="s">
        <v>135</v>
      </c>
      <c r="AB9" s="92" t="s">
        <v>135</v>
      </c>
    </row>
    <row r="10" spans="1:29" ht="12.75">
      <c r="A10" s="42" t="s">
        <v>91</v>
      </c>
      <c r="B10" s="68"/>
      <c r="C10" s="68"/>
      <c r="D10" s="155">
        <v>718</v>
      </c>
      <c r="E10" s="155">
        <v>3762</v>
      </c>
      <c r="F10" s="155">
        <v>4216</v>
      </c>
      <c r="G10" s="155">
        <v>75</v>
      </c>
      <c r="H10" s="155">
        <v>110</v>
      </c>
      <c r="I10" s="68"/>
      <c r="J10" s="68"/>
      <c r="K10" s="222"/>
      <c r="L10" s="222"/>
      <c r="M10" s="223"/>
      <c r="N10" s="223"/>
      <c r="O10" s="141"/>
      <c r="P10" s="141"/>
      <c r="Q10" s="141"/>
      <c r="R10" s="68"/>
      <c r="S10" s="155">
        <v>2717</v>
      </c>
      <c r="T10" s="155">
        <v>806</v>
      </c>
      <c r="U10" s="68"/>
      <c r="V10" s="68"/>
      <c r="W10" s="68"/>
      <c r="X10" s="157">
        <v>39</v>
      </c>
      <c r="Y10" s="155">
        <v>784</v>
      </c>
      <c r="Z10" s="62"/>
      <c r="AA10" s="62"/>
      <c r="AB10" s="62"/>
      <c r="AC10" s="113"/>
    </row>
    <row r="11" spans="1:29" ht="12.75">
      <c r="A11" s="42" t="s">
        <v>54</v>
      </c>
      <c r="B11" s="68"/>
      <c r="C11" s="68"/>
      <c r="D11" s="155">
        <v>1762</v>
      </c>
      <c r="E11" s="155">
        <v>5096</v>
      </c>
      <c r="F11" s="155">
        <v>1082</v>
      </c>
      <c r="G11" s="68"/>
      <c r="H11" s="156">
        <v>36</v>
      </c>
      <c r="I11" s="68"/>
      <c r="J11" s="68"/>
      <c r="K11" s="222"/>
      <c r="L11" s="222"/>
      <c r="M11" s="223"/>
      <c r="N11" s="223"/>
      <c r="O11" s="141"/>
      <c r="P11" s="141"/>
      <c r="Q11" s="141"/>
      <c r="R11" s="68"/>
      <c r="S11" s="155">
        <v>3431</v>
      </c>
      <c r="T11" s="155">
        <v>163</v>
      </c>
      <c r="U11" s="68"/>
      <c r="V11" s="68"/>
      <c r="W11" s="68"/>
      <c r="X11" s="154"/>
      <c r="Y11" s="155">
        <v>954</v>
      </c>
      <c r="Z11" s="62"/>
      <c r="AA11" s="62"/>
      <c r="AB11" s="62"/>
      <c r="AC11" s="113"/>
    </row>
    <row r="12" spans="1:29" ht="12.75" customHeight="1">
      <c r="A12" s="42" t="s">
        <v>56</v>
      </c>
      <c r="B12" s="68"/>
      <c r="C12" s="68"/>
      <c r="D12" s="155">
        <v>732</v>
      </c>
      <c r="E12" s="62"/>
      <c r="F12" s="68"/>
      <c r="G12" s="68"/>
      <c r="H12" s="141"/>
      <c r="I12" s="62">
        <v>1331</v>
      </c>
      <c r="J12" s="157">
        <v>1782</v>
      </c>
      <c r="K12" s="222">
        <v>147</v>
      </c>
      <c r="L12" s="222"/>
      <c r="M12" s="169">
        <v>91</v>
      </c>
      <c r="N12" s="169"/>
      <c r="O12" s="141"/>
      <c r="P12" s="108"/>
      <c r="Q12" s="157">
        <v>265</v>
      </c>
      <c r="R12" s="157">
        <v>73</v>
      </c>
      <c r="S12" s="68"/>
      <c r="T12" s="68"/>
      <c r="U12" s="160">
        <v>284</v>
      </c>
      <c r="V12" s="157">
        <v>298</v>
      </c>
      <c r="W12" s="157">
        <v>66</v>
      </c>
      <c r="X12" s="68"/>
      <c r="Y12" s="68"/>
      <c r="Z12" s="157">
        <v>406</v>
      </c>
      <c r="AA12" s="157">
        <v>28</v>
      </c>
      <c r="AB12" s="161">
        <v>82</v>
      </c>
      <c r="AC12" s="113"/>
    </row>
    <row r="13" spans="1:29" ht="12.75">
      <c r="A13" s="42" t="s">
        <v>144</v>
      </c>
      <c r="B13" s="158">
        <v>18</v>
      </c>
      <c r="C13" s="159">
        <v>32</v>
      </c>
      <c r="D13" s="68"/>
      <c r="E13" s="68"/>
      <c r="F13" s="68"/>
      <c r="G13" s="68"/>
      <c r="H13" s="68"/>
      <c r="I13" s="158">
        <v>58</v>
      </c>
      <c r="J13" s="68"/>
      <c r="K13" s="222"/>
      <c r="L13" s="222"/>
      <c r="M13" s="223"/>
      <c r="N13" s="223"/>
      <c r="O13" s="141"/>
      <c r="P13" s="141"/>
      <c r="Q13" s="141"/>
      <c r="R13" s="68"/>
      <c r="S13" s="68"/>
      <c r="T13" s="68"/>
      <c r="U13" s="158">
        <v>7</v>
      </c>
      <c r="V13" s="68"/>
      <c r="W13" s="68"/>
      <c r="X13" s="68"/>
      <c r="Y13" s="62"/>
      <c r="Z13" s="62"/>
      <c r="AA13" s="62"/>
      <c r="AB13" s="62"/>
      <c r="AC13" s="113"/>
    </row>
    <row r="14" spans="1:29" ht="12.75">
      <c r="A14" s="42" t="s">
        <v>145</v>
      </c>
      <c r="B14" s="68"/>
      <c r="C14" s="68"/>
      <c r="D14" s="68"/>
      <c r="E14" s="68"/>
      <c r="F14" s="68"/>
      <c r="G14" s="68"/>
      <c r="H14" s="68"/>
      <c r="I14" s="141"/>
      <c r="J14" s="68"/>
      <c r="K14" s="222"/>
      <c r="L14" s="222"/>
      <c r="M14" s="223"/>
      <c r="N14" s="223"/>
      <c r="O14" s="141">
        <v>66</v>
      </c>
      <c r="P14" s="162">
        <v>23</v>
      </c>
      <c r="Q14" s="141"/>
      <c r="R14" s="68"/>
      <c r="S14" s="68"/>
      <c r="T14" s="68"/>
      <c r="U14" s="68"/>
      <c r="V14" s="68"/>
      <c r="W14" s="68"/>
      <c r="X14" s="68"/>
      <c r="Y14" s="62"/>
      <c r="Z14" s="62"/>
      <c r="AA14" s="62"/>
      <c r="AB14" s="62"/>
      <c r="AC14" s="113"/>
    </row>
    <row r="15" spans="2:28" ht="12.75">
      <c r="B15" s="153"/>
      <c r="C15" s="153"/>
      <c r="D15" s="153"/>
      <c r="E15" s="153"/>
      <c r="F15" s="153"/>
      <c r="G15" s="153"/>
      <c r="H15" s="153"/>
      <c r="I15" s="153"/>
      <c r="J15" s="153"/>
      <c r="K15" s="217"/>
      <c r="L15" s="217"/>
      <c r="M15" s="217"/>
      <c r="N15" s="217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</row>
    <row r="16" spans="1:23" ht="12.75">
      <c r="A16" t="s">
        <v>146</v>
      </c>
      <c r="U16"/>
      <c r="W16" s="61"/>
    </row>
  </sheetData>
  <mergeCells count="28">
    <mergeCell ref="M9:N9"/>
    <mergeCell ref="K11:L11"/>
    <mergeCell ref="K12:L12"/>
    <mergeCell ref="M11:N11"/>
    <mergeCell ref="M12:N12"/>
    <mergeCell ref="K9:L9"/>
    <mergeCell ref="Y7:AB7"/>
    <mergeCell ref="B7:Q7"/>
    <mergeCell ref="B8:C8"/>
    <mergeCell ref="E8:F8"/>
    <mergeCell ref="I8:J8"/>
    <mergeCell ref="K8:L8"/>
    <mergeCell ref="M8:N8"/>
    <mergeCell ref="O8:P8"/>
    <mergeCell ref="K15:L15"/>
    <mergeCell ref="M15:N15"/>
    <mergeCell ref="S8:T8"/>
    <mergeCell ref="U8:V8"/>
    <mergeCell ref="K13:L13"/>
    <mergeCell ref="K14:L14"/>
    <mergeCell ref="M13:N13"/>
    <mergeCell ref="M14:N14"/>
    <mergeCell ref="M10:N10"/>
    <mergeCell ref="K10:L10"/>
    <mergeCell ref="A1:U1"/>
    <mergeCell ref="A2:U2"/>
    <mergeCell ref="A3:U3"/>
    <mergeCell ref="R7:W7"/>
  </mergeCells>
  <printOptions/>
  <pageMargins left="0.75" right="0.75" top="1" bottom="1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H8" sqref="H8"/>
    </sheetView>
  </sheetViews>
  <sheetFormatPr defaultColWidth="11.421875" defaultRowHeight="12.75"/>
  <cols>
    <col min="1" max="1" width="45.7109375" style="0" customWidth="1"/>
    <col min="2" max="7" width="8.7109375" style="61" customWidth="1"/>
  </cols>
  <sheetData>
    <row r="1" spans="1:7" ht="15.75">
      <c r="A1" s="182" t="s">
        <v>225</v>
      </c>
      <c r="B1" s="182"/>
      <c r="C1" s="182"/>
      <c r="D1" s="182"/>
      <c r="E1" s="182"/>
      <c r="F1" s="182"/>
      <c r="G1" s="182"/>
    </row>
    <row r="2" spans="1:7" ht="15.75">
      <c r="A2" s="182" t="s">
        <v>147</v>
      </c>
      <c r="B2" s="182"/>
      <c r="C2" s="182"/>
      <c r="D2" s="182"/>
      <c r="E2" s="182"/>
      <c r="F2" s="182"/>
      <c r="G2" s="182"/>
    </row>
    <row r="3" spans="1:7" ht="12.75">
      <c r="A3" s="93"/>
      <c r="B3" s="229" t="s">
        <v>148</v>
      </c>
      <c r="C3" s="230"/>
      <c r="D3" s="231"/>
      <c r="E3" s="229" t="s">
        <v>149</v>
      </c>
      <c r="F3" s="230"/>
      <c r="G3" s="231"/>
    </row>
    <row r="4" spans="1:7" ht="12.75">
      <c r="A4" s="94"/>
      <c r="B4" s="232" t="s">
        <v>150</v>
      </c>
      <c r="C4" s="233"/>
      <c r="D4" s="234"/>
      <c r="E4" s="235" t="s">
        <v>151</v>
      </c>
      <c r="F4" s="236"/>
      <c r="G4" s="237"/>
    </row>
    <row r="5" spans="1:7" ht="12.75">
      <c r="A5" s="74" t="s">
        <v>48</v>
      </c>
      <c r="B5" s="73" t="s">
        <v>135</v>
      </c>
      <c r="C5" s="73" t="s">
        <v>136</v>
      </c>
      <c r="D5" s="73" t="s">
        <v>20</v>
      </c>
      <c r="E5" s="73" t="s">
        <v>135</v>
      </c>
      <c r="F5" s="73" t="s">
        <v>136</v>
      </c>
      <c r="G5" s="73" t="s">
        <v>20</v>
      </c>
    </row>
    <row r="6" spans="1:7" ht="12.75">
      <c r="A6" s="95" t="s">
        <v>152</v>
      </c>
      <c r="B6" s="62"/>
      <c r="C6" s="62"/>
      <c r="D6" s="62"/>
      <c r="E6" s="62"/>
      <c r="F6" s="62"/>
      <c r="G6" s="62"/>
    </row>
    <row r="7" spans="1:7" ht="12.75">
      <c r="A7" s="135" t="s">
        <v>153</v>
      </c>
      <c r="B7" s="119">
        <v>2</v>
      </c>
      <c r="C7" s="62"/>
      <c r="D7" s="119">
        <f>SUM(B7:C7)</f>
        <v>2</v>
      </c>
      <c r="E7" s="68">
        <v>428</v>
      </c>
      <c r="F7" s="119"/>
      <c r="G7" s="68">
        <f>SUM(E7:F7)</f>
        <v>428</v>
      </c>
    </row>
    <row r="8" spans="1:8" ht="12.75">
      <c r="A8" s="135" t="s">
        <v>154</v>
      </c>
      <c r="B8" s="119">
        <v>2</v>
      </c>
      <c r="D8" s="119">
        <f>SUM(B8:C8)</f>
        <v>2</v>
      </c>
      <c r="E8" s="68">
        <v>284</v>
      </c>
      <c r="F8" s="119"/>
      <c r="G8" s="68">
        <f>SUM(E8:F8)</f>
        <v>284</v>
      </c>
      <c r="H8" s="117"/>
    </row>
    <row r="9" spans="1:7" ht="12.75">
      <c r="A9" s="42" t="s">
        <v>155</v>
      </c>
      <c r="B9" s="119">
        <v>9</v>
      </c>
      <c r="C9" s="68"/>
      <c r="D9" s="119">
        <f aca="true" t="shared" si="0" ref="D9:D14">SUM(B9:C9)</f>
        <v>9</v>
      </c>
      <c r="E9" s="119">
        <v>1042</v>
      </c>
      <c r="F9" s="119"/>
      <c r="G9" s="68">
        <f aca="true" t="shared" si="1" ref="G9:G14">SUM(E9:F9)</f>
        <v>1042</v>
      </c>
    </row>
    <row r="10" spans="1:8" ht="12.75">
      <c r="A10" s="42" t="s">
        <v>156</v>
      </c>
      <c r="B10" s="119">
        <v>1</v>
      </c>
      <c r="C10" s="68"/>
      <c r="D10" s="119">
        <f t="shared" si="0"/>
        <v>1</v>
      </c>
      <c r="E10" s="119">
        <v>503</v>
      </c>
      <c r="F10" s="119"/>
      <c r="G10" s="68">
        <f t="shared" si="1"/>
        <v>503</v>
      </c>
      <c r="H10" s="129"/>
    </row>
    <row r="11" spans="1:7" ht="12.75">
      <c r="A11" s="42" t="s">
        <v>157</v>
      </c>
      <c r="B11" s="119">
        <v>2</v>
      </c>
      <c r="C11" s="68"/>
      <c r="D11" s="119">
        <f>SUM(B11:C11)</f>
        <v>2</v>
      </c>
      <c r="E11" s="68">
        <v>1074</v>
      </c>
      <c r="F11" s="119"/>
      <c r="G11" s="68">
        <f>SUM(E11:F11)</f>
        <v>1074</v>
      </c>
    </row>
    <row r="12" spans="1:7" ht="12.75">
      <c r="A12" s="42" t="s">
        <v>205</v>
      </c>
      <c r="B12" s="119">
        <v>1</v>
      </c>
      <c r="C12" s="68"/>
      <c r="D12" s="119">
        <f>SUM(B12:C12)</f>
        <v>1</v>
      </c>
      <c r="E12" s="68">
        <v>5</v>
      </c>
      <c r="F12" s="119"/>
      <c r="G12" s="68">
        <f>SUM(E12:F12)</f>
        <v>5</v>
      </c>
    </row>
    <row r="13" spans="1:7" ht="12.75">
      <c r="A13" s="42" t="s">
        <v>158</v>
      </c>
      <c r="B13" s="119">
        <v>2</v>
      </c>
      <c r="C13" s="119"/>
      <c r="D13" s="119">
        <f t="shared" si="0"/>
        <v>2</v>
      </c>
      <c r="E13" s="119">
        <v>46</v>
      </c>
      <c r="F13" s="119"/>
      <c r="G13" s="68">
        <f t="shared" si="1"/>
        <v>46</v>
      </c>
    </row>
    <row r="14" spans="1:7" ht="12.75">
      <c r="A14" s="42" t="s">
        <v>159</v>
      </c>
      <c r="B14" s="119">
        <v>2</v>
      </c>
      <c r="C14" s="68"/>
      <c r="D14" s="119">
        <f t="shared" si="0"/>
        <v>2</v>
      </c>
      <c r="E14" s="119">
        <v>163</v>
      </c>
      <c r="F14" s="119"/>
      <c r="G14" s="68">
        <f t="shared" si="1"/>
        <v>163</v>
      </c>
    </row>
    <row r="15" spans="1:9" ht="12.75">
      <c r="A15" s="95" t="s">
        <v>160</v>
      </c>
      <c r="B15" s="119"/>
      <c r="C15" s="68"/>
      <c r="D15" s="119"/>
      <c r="E15" s="119"/>
      <c r="F15" s="119"/>
      <c r="G15" s="68"/>
      <c r="I15" s="117"/>
    </row>
    <row r="16" spans="1:7" ht="12.75">
      <c r="A16" s="42"/>
      <c r="B16" s="119">
        <v>3</v>
      </c>
      <c r="C16" s="68"/>
      <c r="D16" s="119">
        <f>SUM(B16:C16)</f>
        <v>3</v>
      </c>
      <c r="E16" s="119">
        <v>2483</v>
      </c>
      <c r="F16" s="119"/>
      <c r="G16" s="68">
        <f>SUM(E16:F16)</f>
        <v>2483</v>
      </c>
    </row>
    <row r="19" ht="12.75">
      <c r="A19" t="s">
        <v>229</v>
      </c>
    </row>
    <row r="22" spans="1:7" ht="12.75">
      <c r="A22" s="238" t="s">
        <v>161</v>
      </c>
      <c r="B22" s="239"/>
      <c r="C22" s="239"/>
      <c r="D22" s="239"/>
      <c r="E22" s="239"/>
      <c r="F22" s="239"/>
      <c r="G22" s="240"/>
    </row>
    <row r="23" spans="1:7" ht="12.75">
      <c r="A23" s="96"/>
      <c r="B23" s="60"/>
      <c r="C23" s="166" t="s">
        <v>113</v>
      </c>
      <c r="D23" s="168"/>
      <c r="E23" s="166" t="s">
        <v>162</v>
      </c>
      <c r="F23" s="168"/>
      <c r="G23" s="73" t="s">
        <v>20</v>
      </c>
    </row>
    <row r="24" spans="1:7" ht="12.75">
      <c r="A24" s="186" t="s">
        <v>163</v>
      </c>
      <c r="B24" s="187"/>
      <c r="C24" s="241">
        <v>77</v>
      </c>
      <c r="D24" s="242"/>
      <c r="E24" s="241"/>
      <c r="F24" s="242"/>
      <c r="G24" s="62">
        <f>SUM(C24:F24)</f>
        <v>77</v>
      </c>
    </row>
  </sheetData>
  <mergeCells count="12">
    <mergeCell ref="A24:B24"/>
    <mergeCell ref="B4:D4"/>
    <mergeCell ref="E4:G4"/>
    <mergeCell ref="A22:G22"/>
    <mergeCell ref="E23:F23"/>
    <mergeCell ref="E24:F24"/>
    <mergeCell ref="C24:D24"/>
    <mergeCell ref="C23:D23"/>
    <mergeCell ref="A1:G1"/>
    <mergeCell ref="A2:G2"/>
    <mergeCell ref="B3:D3"/>
    <mergeCell ref="E3:G3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x009991</dc:creator>
  <cp:keywords/>
  <dc:description/>
  <cp:lastModifiedBy>x009991</cp:lastModifiedBy>
  <cp:lastPrinted>2019-06-24T10:53:27Z</cp:lastPrinted>
  <dcterms:created xsi:type="dcterms:W3CDTF">2016-06-09T10:35:48Z</dcterms:created>
  <dcterms:modified xsi:type="dcterms:W3CDTF">2019-06-27T11:11:57Z</dcterms:modified>
  <cp:category/>
  <cp:version/>
  <cp:contentType/>
  <cp:contentStatus/>
</cp:coreProperties>
</file>