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15" windowHeight="850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</sheets>
  <definedNames/>
  <calcPr fullCalcOnLoad="1"/>
</workbook>
</file>

<file path=xl/sharedStrings.xml><?xml version="1.0" encoding="utf-8"?>
<sst xmlns="http://schemas.openxmlformats.org/spreadsheetml/2006/main" count="367" uniqueCount="233">
  <si>
    <t>CLASIFICACIÓN DE CENTROS DOCENTES POR ENSEÑANZAS QUE IMPARTEN</t>
  </si>
  <si>
    <t>(Cada centro está incluído solamente una vez)</t>
  </si>
  <si>
    <t>CENTROS DE RÉGIMEN GENERAL</t>
  </si>
  <si>
    <t>Total centros:</t>
  </si>
  <si>
    <t>Titularidad PÚBLICA</t>
  </si>
  <si>
    <t>Total:</t>
  </si>
  <si>
    <t>C.P. (COLEGIO PÚBLICO)</t>
  </si>
  <si>
    <t>(De estos, 11 centros imparten además  el 1er. Ciclo de ESO)</t>
  </si>
  <si>
    <t>I.E.S.O. (Instituto de Educación Secundaria Obligatoria)</t>
  </si>
  <si>
    <t>Imparten</t>
  </si>
  <si>
    <t>ESO exclusivamente</t>
  </si>
  <si>
    <t>I.E.S. (Instituto de Educación Secundaria/C.I.P. (Centro Integrado Politécnico)</t>
  </si>
  <si>
    <t>ESO y Bachillerato</t>
  </si>
  <si>
    <t>ESO, Bachillerato y FP</t>
  </si>
  <si>
    <t>Bachillerato y FP</t>
  </si>
  <si>
    <t>F.P. exclusivamente</t>
  </si>
  <si>
    <t>E.E. (Centro de Educación Especial)</t>
  </si>
  <si>
    <t>Imparten:</t>
  </si>
  <si>
    <t>Educación Especial y PCPITE</t>
  </si>
  <si>
    <t>Titulariadad PRIVADA</t>
  </si>
  <si>
    <t>Concertados/</t>
  </si>
  <si>
    <t>No Concer-</t>
  </si>
  <si>
    <t>Total</t>
  </si>
  <si>
    <t>Subvención</t>
  </si>
  <si>
    <t>tados</t>
  </si>
  <si>
    <t xml:space="preserve">Centros que imparten Ed. Infantil (2º ciclo) y/o Ed. Primaria </t>
  </si>
  <si>
    <t>Centros que imparten Ed. Secundaria exclusivamente</t>
  </si>
  <si>
    <t>Centros que imparten Ed. Infantil (2º ciclo) y/o Ed. Primaria y Ed. Secundaria</t>
  </si>
  <si>
    <t>Centros de Educación Especial</t>
  </si>
  <si>
    <t>(De éstos, 2 centros imparten PCPITE)</t>
  </si>
  <si>
    <t>CENTROS DE RÉGIMEN ESPECIAL</t>
  </si>
  <si>
    <t>PÚBLICOS</t>
  </si>
  <si>
    <t>PRIVADOS</t>
  </si>
  <si>
    <t>TOTAL</t>
  </si>
  <si>
    <r>
      <t>Escuelas de Arte</t>
    </r>
    <r>
      <rPr>
        <sz val="10"/>
        <rFont val="Arial"/>
        <family val="0"/>
      </rPr>
      <t>, con Bachillerato de Artes</t>
    </r>
  </si>
  <si>
    <t>Escuelas Oficiales de Idiomas</t>
  </si>
  <si>
    <t>Conservatorios de Música</t>
  </si>
  <si>
    <t>Escuelas de Música</t>
  </si>
  <si>
    <t>Escuelas de Danza</t>
  </si>
  <si>
    <t>Centro Superior de Diseño</t>
  </si>
  <si>
    <t>Centro de Enseñanzas Deportivas</t>
  </si>
  <si>
    <t>CENTROS DE EDUCACIÓN DE ADULTOS</t>
  </si>
  <si>
    <t>Centros de Educación de Adultos</t>
  </si>
  <si>
    <t xml:space="preserve">    (De éstos, 1 centro imparte Bachillerato "a distancia" y ESO "a distancia"</t>
  </si>
  <si>
    <t>ACTUACIONES DE ENTIDADES SIN ÁNIMO DE LUCRO</t>
  </si>
  <si>
    <t>Actuaciones de Entidades sin ánimo de lucro</t>
  </si>
  <si>
    <t>CURSO 2014-15</t>
  </si>
  <si>
    <t>ENSEÑANZAS DE RÉGIMEN GENERAL</t>
  </si>
  <si>
    <t>NÚMERO DE CENTROS QUE IMPARTEN CADA ENSEÑANZA</t>
  </si>
  <si>
    <t>Titularidad</t>
  </si>
  <si>
    <t>PÚBLICA</t>
  </si>
  <si>
    <t>PRIVADA</t>
  </si>
  <si>
    <t>Enseñanza</t>
  </si>
  <si>
    <t>No</t>
  </si>
  <si>
    <t>Concertada/</t>
  </si>
  <si>
    <t>concertada</t>
  </si>
  <si>
    <t>Subvencionada</t>
  </si>
  <si>
    <t>E. Infantil (2º ciclo)</t>
  </si>
  <si>
    <t>Ed. Primaria</t>
  </si>
  <si>
    <t>Ed. Especial *</t>
  </si>
  <si>
    <t>E.S.O.</t>
  </si>
  <si>
    <t>Bachillerato diurno</t>
  </si>
  <si>
    <t>Bachillerato nocturno</t>
  </si>
  <si>
    <t>Bachillerato a distancia **</t>
  </si>
  <si>
    <t>P.C.P.I.T.E.</t>
  </si>
  <si>
    <t>* Se han contabilizado también los centros que tienen unidades sustitutorias de Educación Especial.</t>
  </si>
  <si>
    <t>** Se ha contabilizado el centro de Educación de Adultos que imparten estas enseñanzas</t>
  </si>
  <si>
    <t>UNIDADES Y ALUMNADO MATRICULADO POR ENSEÑANZA</t>
  </si>
  <si>
    <t>UNIDADES</t>
  </si>
  <si>
    <t>ALUMNADO MATRICULADO</t>
  </si>
  <si>
    <t>Centros</t>
  </si>
  <si>
    <t>Públicos</t>
  </si>
  <si>
    <t>Privados</t>
  </si>
  <si>
    <t>Mixtas Ed. Infantil/Ed. Primaria *</t>
  </si>
  <si>
    <t>Ed. Especial **</t>
  </si>
  <si>
    <t>Bachillerato a distancia</t>
  </si>
  <si>
    <t>C.F.de F.P. de Grado Medio Presencial***</t>
  </si>
  <si>
    <t xml:space="preserve">         De ellos sólo FCT</t>
  </si>
  <si>
    <t>C.F.de F.P. de Grado Medio Nocturno</t>
  </si>
  <si>
    <t>C.F.de F.P.de  Grado Medio a Distancia</t>
  </si>
  <si>
    <t>C.F.de F.P. de Grado Superior Presencial***</t>
  </si>
  <si>
    <t>C.F.de F.P. de Grado Superior Nocturno</t>
  </si>
  <si>
    <t>C.F.de F.P.de  Grado Superior a Distancia</t>
  </si>
  <si>
    <t>Programas de Garantía Social</t>
  </si>
  <si>
    <t>P.C.P.I. en centros docentes</t>
  </si>
  <si>
    <t>P.C.P.I. en Actuaciones fuera de centros</t>
  </si>
  <si>
    <t>P.C.P.I.E. en centros docentes</t>
  </si>
  <si>
    <t>* También se incluyen en este apartado las unidades de Ed. Primaria con alumnado de Primer Ciclo de E.S.O.</t>
  </si>
  <si>
    <t>** Ed. Especial: Incluye las unidades de centros específicos y las unidades sustitutorias de Ed. Especial.</t>
  </si>
  <si>
    <t>***Ciclos Formativos: No se incluyen grupos de alumnado pendiente de realizar sólo la FCT</t>
  </si>
  <si>
    <t xml:space="preserve"> </t>
  </si>
  <si>
    <t>EVOLUCION DE LA MATRICULA POR NIVELES EDUCATIVOS</t>
  </si>
  <si>
    <t>NIVEL/CURSO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</si>
  <si>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</si>
  <si>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</si>
  <si>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</si>
  <si>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</si>
  <si>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</si>
  <si>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</si>
  <si>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</si>
  <si>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</si>
  <si>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</si>
  <si>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</si>
  <si>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Ed. Infantil (2º ciclo)</t>
  </si>
  <si>
    <t>Bach.D/N</t>
  </si>
  <si>
    <t>C.F.G. MEDIO</t>
  </si>
  <si>
    <t>C.F.G. SUPERIOR</t>
  </si>
  <si>
    <t>GARANTIA SOCIAL</t>
  </si>
  <si>
    <t>EDUCACIÓN ESPECIAL (*)</t>
  </si>
  <si>
    <t>TITULARIDAD</t>
  </si>
  <si>
    <t>Matriculación por problemática dominante</t>
  </si>
  <si>
    <t>TIPO DE CENTRO</t>
  </si>
  <si>
    <t>NÚMERO DE CENTROS</t>
  </si>
  <si>
    <t>Auditiva</t>
  </si>
  <si>
    <t>Motora</t>
  </si>
  <si>
    <t>Intelectual</t>
  </si>
  <si>
    <t>Visual</t>
  </si>
  <si>
    <t>T.G.D.</t>
  </si>
  <si>
    <t>Trastornos graves conducta/personalidad</t>
  </si>
  <si>
    <t>Plurideficiencia</t>
  </si>
  <si>
    <t>Centros específicos</t>
  </si>
  <si>
    <t>Unidades sustitutorias</t>
  </si>
  <si>
    <t>(*)Incluye el alumnado y unidades de Educación Especial en centros específicos, unidades sustitutorias y unidades ordinarias</t>
  </si>
  <si>
    <t>PROFESORADO POR NIVELES DE ENSEÑANZA *</t>
  </si>
  <si>
    <t>Nivel de enseñanza que imparte</t>
  </si>
  <si>
    <t>C. Públicos</t>
  </si>
  <si>
    <t>C. Privados</t>
  </si>
  <si>
    <t>Educación Infantil  (2º ciclo) exclusivamente</t>
  </si>
  <si>
    <t>Educación Primaria exclusivamente</t>
  </si>
  <si>
    <t>Educación Secundaria Obligatoria exclusivamente</t>
  </si>
  <si>
    <t>Bachillerato exclusivamente</t>
  </si>
  <si>
    <t>Formación Profesional exclusivamente</t>
  </si>
  <si>
    <t>Educación Infantil (2º ciclo) y Primaria</t>
  </si>
  <si>
    <t>Educación Primaria y E.S.O.</t>
  </si>
  <si>
    <t>E.S.O. y Bachillerato</t>
  </si>
  <si>
    <t>F.P. y E.S.O./Bachillerato</t>
  </si>
  <si>
    <t>Educación Especial Específica</t>
  </si>
  <si>
    <t>Otras posibilidades (combinaciones de niveles diferentes a las anteriores)</t>
  </si>
  <si>
    <t>Profesorado que imparte en  Actuaciones  (fuera de centros)</t>
  </si>
  <si>
    <t xml:space="preserve">* No se incluye el profesorado de las Escuelas de Arte (éste se incluye en el apartado de Enseñanzas de Régimen </t>
  </si>
  <si>
    <t xml:space="preserve">Especial) ni el del Instituto de Educación Secundaria de Navarra para Personas Adultas "Félix Urabayen" </t>
  </si>
  <si>
    <t>(éste se incluye en el apartado de Educación de Adultos)</t>
  </si>
  <si>
    <t>ALUMNADO POR MODELOS LINGÜÍSTICOS</t>
  </si>
  <si>
    <t>MODELO G</t>
  </si>
  <si>
    <t>MODELO A</t>
  </si>
  <si>
    <t>MODELO B</t>
  </si>
  <si>
    <t>MODELO D</t>
  </si>
  <si>
    <t>Pública</t>
  </si>
  <si>
    <t>Privada</t>
  </si>
  <si>
    <t>Bachillerato *</t>
  </si>
  <si>
    <t>Ciclos Formativos *</t>
  </si>
  <si>
    <t>* Incluye enseñanza presencial, nocturna y a distancia</t>
  </si>
  <si>
    <t>ALUMNADO QUE CURSA PROGRAMAS PLURILINGÜES (*)</t>
  </si>
  <si>
    <t>BACHIBAC</t>
  </si>
  <si>
    <t>BR</t>
  </si>
  <si>
    <t>PAI</t>
  </si>
  <si>
    <t>SECCIÓN BILINGÜE</t>
  </si>
  <si>
    <t xml:space="preserve">Bachillerato </t>
  </si>
  <si>
    <t>CFGS</t>
  </si>
  <si>
    <t>(*) Programas autorizados por el Departamento de Educación (Bachillerato-Baccalauréat, British, Programas de aprendizaje de idiomas, Secciones bilingües)</t>
  </si>
  <si>
    <t>EDUCACIÓN DE ADULTOS</t>
  </si>
  <si>
    <t xml:space="preserve">Nº DE CENTROS QUE </t>
  </si>
  <si>
    <t>ALUMNADO</t>
  </si>
  <si>
    <t>IMPARTEN CADA ENSEÑANZA</t>
  </si>
  <si>
    <t xml:space="preserve"> MATRICULADO</t>
  </si>
  <si>
    <t>Enseñanzas de carácter formal</t>
  </si>
  <si>
    <t xml:space="preserve">   Nivel I: Alfabetización</t>
  </si>
  <si>
    <t xml:space="preserve">   Nivel II: Consolidación de Conocimientos</t>
  </si>
  <si>
    <t xml:space="preserve">   E.S.O. Adultos-Presencial *</t>
  </si>
  <si>
    <t xml:space="preserve">   E.S.O. Adultos- A distancia *</t>
  </si>
  <si>
    <t xml:space="preserve">   Lengua castellana para inmigrantes</t>
  </si>
  <si>
    <t xml:space="preserve">   Preparación Pruebas Acceso CFGS</t>
  </si>
  <si>
    <t xml:space="preserve">   Formación obtención Certificado de Profesionalidad</t>
  </si>
  <si>
    <t>Enseñanzas de carácter no formal</t>
  </si>
  <si>
    <t>PROFESORADO</t>
  </si>
  <si>
    <t>C.Privados</t>
  </si>
  <si>
    <t>Profesorado de Centros de Educación de Adultos</t>
  </si>
  <si>
    <t>ENSEÑANZAS DE RÉGIMEN ESPECIAL</t>
  </si>
  <si>
    <t>Titularidad:</t>
  </si>
  <si>
    <t>Ciclos Formativos de Artes Plásticas y Diseño.</t>
  </si>
  <si>
    <t xml:space="preserve">     Grado Medio</t>
  </si>
  <si>
    <t xml:space="preserve">     Grado Superior</t>
  </si>
  <si>
    <t>Enseñanzas de la Música</t>
  </si>
  <si>
    <t xml:space="preserve">     Enseñanzas Profesionales (Conservatorio)</t>
  </si>
  <si>
    <t xml:space="preserve">     Enseñanzas Superiores (Conservatorio)</t>
  </si>
  <si>
    <t xml:space="preserve">     Enseñanzas no regladas (Escuelas de Música)</t>
  </si>
  <si>
    <t>Enseñanzas de la Danza</t>
  </si>
  <si>
    <t xml:space="preserve">     Enseñanzas no regladas (Escuelas de danza)</t>
  </si>
  <si>
    <t>Enseñanzas de Idiomas</t>
  </si>
  <si>
    <t xml:space="preserve">     Matricula Oficial y Libre</t>
  </si>
  <si>
    <t xml:space="preserve">      Enseñanza a distancia y Programa Centros de Secundaria</t>
  </si>
  <si>
    <t>Estudios Superiores de Diseño</t>
  </si>
  <si>
    <t>Enseñanzas Deportivas de Grado Medio</t>
  </si>
  <si>
    <t>ALUMNADO MATRICULADO POR ENSEÑANZA</t>
  </si>
  <si>
    <t xml:space="preserve">     Matricula Oficial </t>
  </si>
  <si>
    <t xml:space="preserve">     Matricula Libre</t>
  </si>
  <si>
    <t xml:space="preserve">     Enseñanza a distancia (That´s English)</t>
  </si>
  <si>
    <t xml:space="preserve">     Programa Centros de Secundaria</t>
  </si>
  <si>
    <t>PROFESORADO POR TIPO DE CENTRO</t>
  </si>
  <si>
    <t>Centro en el que imparten</t>
  </si>
  <si>
    <t>Escuela de Arte</t>
  </si>
  <si>
    <t xml:space="preserve">     Imparten Bachillerato exclusivamente</t>
  </si>
  <si>
    <t xml:space="preserve">     Imparten Formación Profesional exclusivamente</t>
  </si>
  <si>
    <t xml:space="preserve">     Imparten Bachillerato y Formación Profesional</t>
  </si>
  <si>
    <t xml:space="preserve">     Imparten Artes Plásticas y Diseño exclusivamente</t>
  </si>
  <si>
    <t xml:space="preserve">     Imparten Bachilerato y Artes Plásticas Y Diseño</t>
  </si>
  <si>
    <t>Escuela de Danza</t>
  </si>
  <si>
    <t>Escuela Oficial de Idiomas</t>
  </si>
  <si>
    <t>Centros de Enseñanzas Deportivas</t>
  </si>
  <si>
    <t>F.P. y ESO</t>
  </si>
  <si>
    <t>Ciclos Formativos de Grado Medio</t>
  </si>
  <si>
    <t>Ciclos Formativos de Grado Superior</t>
  </si>
  <si>
    <t>Ciclos de F.P. Básica (en centros docentes)</t>
  </si>
  <si>
    <t>Ciclos de F.P. Básica (en actuaciones fuera de centros docentes)</t>
  </si>
  <si>
    <t>P.C.P.I en actuaciones  fuera de centros</t>
  </si>
  <si>
    <t>Talleres Profesionales en centros docentes</t>
  </si>
  <si>
    <t>Talleres Profesionales (en actuaciones fuera de centros docentes)</t>
  </si>
  <si>
    <t>Talleres Profesionales (en centros docentes)</t>
  </si>
  <si>
    <t>C.F.F.P. BÁSICA</t>
  </si>
  <si>
    <t>TALLERES PROFESIONALES</t>
  </si>
  <si>
    <t>2014/15</t>
  </si>
  <si>
    <t>Ciclos FP Básica</t>
  </si>
  <si>
    <t xml:space="preserve">   Preparación Pruebas Acceso CFGM</t>
  </si>
  <si>
    <t>* Se contabiliza el alumnado matriculado correspondiente al Primer y Segundo Cuatrimestre del curso 2014-15</t>
  </si>
  <si>
    <t>PAL</t>
  </si>
  <si>
    <t>(Del total de IES/CIP 19 centros imparten PCPI, 3 imparten Bachillerato Nocturno, 3 imparten ESO presencial adultos y 2 imparte Enseñanzas Deportivas Régimen Especial Grado Medio)</t>
  </si>
  <si>
    <t>(3 imparten FPB y PCPI/Talleres Profesionales y 3 imparten Talleres Profesionales)</t>
  </si>
  <si>
    <t>(De estos, 5 centros imparten PCPI)</t>
  </si>
  <si>
    <t>(De estos centros, 2 centros imparte PCPI)</t>
  </si>
  <si>
    <t>(De estos, 1 centro imparte PCPIE)</t>
  </si>
  <si>
    <t>Centro Docente Extranjero</t>
  </si>
  <si>
    <t>CENTRO DOCENTE EXTRANJERO</t>
  </si>
  <si>
    <t xml:space="preserve"> Enseñanza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</si>
</sst>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3" fillId="3" borderId="5" xfId="0" applyFont="1" applyFill="1" applyBorder="1" applyAlignment="1">
      <alignment horizontal="right"/>
    </xf>
    <xf numFmtId="0" fontId="0" fillId="3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3" fillId="3" borderId="3" xfId="0" applyFont="1" applyFill="1" applyBorder="1" applyAlignment="1">
      <alignment/>
    </xf>
    <xf numFmtId="0" fontId="3" fillId="3" borderId="2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7" xfId="0" applyBorder="1" applyAlignment="1">
      <alignment/>
    </xf>
    <xf numFmtId="0" fontId="4" fillId="0" borderId="17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3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18" xfId="0" applyFill="1" applyBorder="1" applyAlignment="1">
      <alignment/>
    </xf>
    <xf numFmtId="0" fontId="3" fillId="2" borderId="5" xfId="0" applyFont="1" applyFill="1" applyBorder="1" applyAlignment="1">
      <alignment horizontal="right"/>
    </xf>
    <xf numFmtId="0" fontId="0" fillId="2" borderId="5" xfId="0" applyFill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/>
    </xf>
    <xf numFmtId="0" fontId="3" fillId="0" borderId="14" xfId="0" applyFont="1" applyBorder="1" applyAlignment="1">
      <alignment/>
    </xf>
    <xf numFmtId="0" fontId="3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3" fillId="2" borderId="10" xfId="0" applyFont="1" applyFill="1" applyBorder="1" applyAlignment="1">
      <alignment horizontal="right"/>
    </xf>
    <xf numFmtId="0" fontId="0" fillId="2" borderId="11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10" xfId="0" applyFill="1" applyBorder="1" applyAlignment="1">
      <alignment horizontal="right" vertical="top"/>
    </xf>
    <xf numFmtId="0" fontId="0" fillId="3" borderId="11" xfId="0" applyFill="1" applyBorder="1" applyAlignment="1">
      <alignment horizontal="center" vertical="top"/>
    </xf>
    <xf numFmtId="0" fontId="0" fillId="3" borderId="7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3" borderId="11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0" borderId="2" xfId="0" applyBorder="1" applyAlignment="1">
      <alignment horizontal="right"/>
    </xf>
    <xf numFmtId="0" fontId="3" fillId="4" borderId="2" xfId="0" applyFont="1" applyFill="1" applyBorder="1" applyAlignment="1">
      <alignment/>
    </xf>
    <xf numFmtId="0" fontId="0" fillId="2" borderId="0" xfId="0" applyFill="1" applyAlignment="1">
      <alignment/>
    </xf>
    <xf numFmtId="0" fontId="0" fillId="5" borderId="5" xfId="0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3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textRotation="90"/>
    </xf>
    <xf numFmtId="0" fontId="3" fillId="3" borderId="15" xfId="0" applyFont="1" applyFill="1" applyBorder="1" applyAlignment="1">
      <alignment horizontal="center" textRotation="90"/>
    </xf>
    <xf numFmtId="0" fontId="3" fillId="3" borderId="2" xfId="0" applyFont="1" applyFill="1" applyBorder="1" applyAlignment="1">
      <alignment horizontal="center" textRotation="90" wrapText="1"/>
    </xf>
    <xf numFmtId="0" fontId="3" fillId="3" borderId="0" xfId="0" applyFont="1" applyFill="1" applyAlignment="1">
      <alignment horizontal="center" textRotation="90"/>
    </xf>
    <xf numFmtId="0" fontId="3" fillId="0" borderId="2" xfId="0" applyFont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/>
    </xf>
    <xf numFmtId="0" fontId="2" fillId="6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textRotation="180"/>
    </xf>
    <xf numFmtId="0" fontId="5" fillId="0" borderId="0" xfId="0" applyFont="1" applyAlignment="1">
      <alignment horizontal="center"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3" fillId="0" borderId="2" xfId="0" applyFont="1" applyBorder="1" applyAlignment="1">
      <alignment/>
    </xf>
    <xf numFmtId="0" fontId="0" fillId="3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0" fillId="7" borderId="2" xfId="0" applyFill="1" applyBorder="1" applyAlignment="1">
      <alignment/>
    </xf>
    <xf numFmtId="0" fontId="0" fillId="7" borderId="6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8" borderId="2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5" borderId="4" xfId="0" applyFont="1" applyFill="1" applyBorder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2" borderId="0" xfId="0" applyFill="1" applyAlignment="1">
      <alignment horizontal="right"/>
    </xf>
    <xf numFmtId="0" fontId="0" fillId="3" borderId="2" xfId="0" applyFill="1" applyBorder="1" applyAlignment="1">
      <alignment horizontal="right"/>
    </xf>
    <xf numFmtId="0" fontId="0" fillId="0" borderId="0" xfId="0" applyAlignment="1">
      <alignment horizontal="right"/>
    </xf>
    <xf numFmtId="0" fontId="3" fillId="3" borderId="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3" borderId="5" xfId="0" applyFill="1" applyBorder="1" applyAlignment="1">
      <alignment horizontal="center" vertical="top"/>
    </xf>
    <xf numFmtId="0" fontId="0" fillId="0" borderId="0" xfId="0" applyAlignment="1">
      <alignment/>
    </xf>
    <xf numFmtId="0" fontId="2" fillId="2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3" fillId="2" borderId="8" xfId="0" applyFont="1" applyFill="1" applyBorder="1" applyAlignment="1">
      <alignment horizontal="left"/>
    </xf>
    <xf numFmtId="0" fontId="3" fillId="5" borderId="16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top"/>
    </xf>
    <xf numFmtId="0" fontId="3" fillId="2" borderId="9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0" fillId="0" borderId="9" xfId="0" applyFill="1" applyBorder="1" applyAlignment="1">
      <alignment/>
    </xf>
    <xf numFmtId="0" fontId="3" fillId="0" borderId="2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3" fillId="5" borderId="5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4" borderId="2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6" fillId="5" borderId="1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3" fillId="5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1" sqref="A1:I1"/>
    </sheetView>
  </sheetViews>
  <sheetFormatPr defaultColWidth="11.421875" defaultRowHeight="12.75"/>
  <cols>
    <col min="7" max="7" width="12.57421875" style="0" customWidth="1"/>
  </cols>
  <sheetData>
    <row r="1" spans="1:9" ht="15.75">
      <c r="A1" s="187" t="s">
        <v>46</v>
      </c>
      <c r="B1" s="187"/>
      <c r="C1" s="187"/>
      <c r="D1" s="187"/>
      <c r="E1" s="187"/>
      <c r="F1" s="187"/>
      <c r="G1" s="187"/>
      <c r="H1" s="187"/>
      <c r="I1" s="187"/>
    </row>
    <row r="2" spans="1:9" ht="12.75">
      <c r="A2" s="188" t="s">
        <v>0</v>
      </c>
      <c r="B2" s="188"/>
      <c r="C2" s="188"/>
      <c r="D2" s="188"/>
      <c r="E2" s="188"/>
      <c r="F2" s="188"/>
      <c r="G2" s="188"/>
      <c r="H2" s="188"/>
      <c r="I2" s="188"/>
    </row>
    <row r="3" spans="1:9" ht="12.75">
      <c r="A3" s="188" t="s">
        <v>1</v>
      </c>
      <c r="B3" s="188"/>
      <c r="C3" s="188"/>
      <c r="D3" s="188"/>
      <c r="E3" s="188"/>
      <c r="F3" s="188"/>
      <c r="G3" s="188"/>
      <c r="H3" s="188"/>
      <c r="I3" s="188"/>
    </row>
    <row r="4" ht="13.5" thickBot="1"/>
    <row r="5" spans="1:9" ht="12.75">
      <c r="A5" s="189" t="s">
        <v>2</v>
      </c>
      <c r="B5" s="190"/>
      <c r="C5" s="190"/>
      <c r="D5" s="190"/>
      <c r="E5" s="190"/>
      <c r="F5" s="190"/>
      <c r="G5" s="1"/>
      <c r="H5" s="2" t="s">
        <v>3</v>
      </c>
      <c r="I5" s="3">
        <f>SUM(I22,I6)</f>
        <v>304</v>
      </c>
    </row>
    <row r="6" spans="1:9" ht="12.75">
      <c r="A6" s="4" t="s">
        <v>4</v>
      </c>
      <c r="B6" s="5"/>
      <c r="C6" s="5"/>
      <c r="D6" s="5"/>
      <c r="E6" s="5"/>
      <c r="F6" s="5"/>
      <c r="G6" s="6"/>
      <c r="H6" s="7" t="s">
        <v>5</v>
      </c>
      <c r="I6" s="8">
        <f>SUM(I8,I10,I12,I20)</f>
        <v>232</v>
      </c>
    </row>
    <row r="7" spans="1:9" ht="12.75">
      <c r="A7" s="9"/>
      <c r="B7" s="10"/>
      <c r="C7" s="10"/>
      <c r="D7" s="10"/>
      <c r="E7" s="10"/>
      <c r="F7" s="10"/>
      <c r="G7" s="10"/>
      <c r="H7" s="11"/>
      <c r="I7" s="12"/>
    </row>
    <row r="8" spans="1:9" ht="12.75">
      <c r="A8" s="175" t="s">
        <v>6</v>
      </c>
      <c r="B8" s="176"/>
      <c r="C8" s="176"/>
      <c r="D8" s="176"/>
      <c r="E8" s="176"/>
      <c r="F8" s="176"/>
      <c r="G8" s="176"/>
      <c r="H8" s="13" t="s">
        <v>5</v>
      </c>
      <c r="I8" s="128">
        <v>170</v>
      </c>
    </row>
    <row r="9" spans="1:9" ht="12.75">
      <c r="A9" s="9"/>
      <c r="B9" s="10"/>
      <c r="C9" s="10" t="s">
        <v>7</v>
      </c>
      <c r="D9" s="14"/>
      <c r="E9" s="15"/>
      <c r="F9" s="15"/>
      <c r="G9" s="15"/>
      <c r="H9" s="16"/>
      <c r="I9" s="12"/>
    </row>
    <row r="10" spans="1:9" ht="12.75">
      <c r="A10" s="17" t="s">
        <v>8</v>
      </c>
      <c r="B10" s="18"/>
      <c r="C10" s="18"/>
      <c r="D10" s="18"/>
      <c r="E10" s="18"/>
      <c r="F10" s="18"/>
      <c r="G10" s="18"/>
      <c r="H10" s="13" t="s">
        <v>5</v>
      </c>
      <c r="I10" s="19">
        <f>SUM(I11)</f>
        <v>16</v>
      </c>
    </row>
    <row r="11" spans="1:9" ht="12.75">
      <c r="A11" s="9"/>
      <c r="B11" s="10"/>
      <c r="C11" s="10" t="s">
        <v>9</v>
      </c>
      <c r="D11" s="20" t="s">
        <v>10</v>
      </c>
      <c r="E11" s="10"/>
      <c r="F11" s="10"/>
      <c r="G11" s="10"/>
      <c r="H11" s="11"/>
      <c r="I11" s="21">
        <v>16</v>
      </c>
    </row>
    <row r="12" spans="1:9" ht="12.75">
      <c r="A12" s="17" t="s">
        <v>11</v>
      </c>
      <c r="B12" s="18"/>
      <c r="C12" s="18"/>
      <c r="D12" s="18"/>
      <c r="E12" s="18"/>
      <c r="F12" s="18"/>
      <c r="G12" s="18"/>
      <c r="H12" s="13" t="s">
        <v>5</v>
      </c>
      <c r="I12" s="129">
        <v>44</v>
      </c>
    </row>
    <row r="13" spans="1:9" ht="12.75">
      <c r="A13" s="14"/>
      <c r="B13" s="15"/>
      <c r="C13" s="16" t="s">
        <v>9</v>
      </c>
      <c r="D13" s="24" t="s">
        <v>12</v>
      </c>
      <c r="E13" s="18"/>
      <c r="F13" s="18"/>
      <c r="G13" s="18"/>
      <c r="H13" s="25"/>
      <c r="I13" s="12">
        <v>22</v>
      </c>
    </row>
    <row r="14" spans="1:9" ht="12.75">
      <c r="A14" s="9"/>
      <c r="D14" s="9" t="s">
        <v>13</v>
      </c>
      <c r="E14" s="10"/>
      <c r="F14" s="10"/>
      <c r="G14" s="10"/>
      <c r="H14" s="11"/>
      <c r="I14" s="12">
        <v>6</v>
      </c>
    </row>
    <row r="15" spans="1:9" ht="12.75">
      <c r="A15" s="9"/>
      <c r="D15" s="24" t="s">
        <v>14</v>
      </c>
      <c r="E15" s="18"/>
      <c r="F15" s="18"/>
      <c r="G15" s="18"/>
      <c r="H15" s="25"/>
      <c r="I15" s="12">
        <v>3</v>
      </c>
    </row>
    <row r="16" spans="1:9" ht="12.75">
      <c r="A16" s="9"/>
      <c r="D16" s="24" t="s">
        <v>15</v>
      </c>
      <c r="E16" s="18"/>
      <c r="F16" s="18"/>
      <c r="G16" s="18"/>
      <c r="H16" s="25"/>
      <c r="I16" s="12">
        <v>12</v>
      </c>
    </row>
    <row r="17" spans="1:9" ht="12.75">
      <c r="A17" s="9"/>
      <c r="D17" s="191" t="s">
        <v>209</v>
      </c>
      <c r="E17" s="192"/>
      <c r="F17" s="192"/>
      <c r="G17" s="192"/>
      <c r="H17" s="193"/>
      <c r="I17" s="12">
        <v>1</v>
      </c>
    </row>
    <row r="18" spans="1:9" ht="12.75">
      <c r="A18" s="9"/>
      <c r="C18" s="180" t="s">
        <v>225</v>
      </c>
      <c r="D18" s="181"/>
      <c r="E18" s="181"/>
      <c r="F18" s="181"/>
      <c r="G18" s="181"/>
      <c r="H18" s="182"/>
      <c r="I18" s="21"/>
    </row>
    <row r="19" spans="1:9" ht="12.75">
      <c r="A19" s="26"/>
      <c r="C19" s="183"/>
      <c r="D19" s="183"/>
      <c r="E19" s="183"/>
      <c r="F19" s="183"/>
      <c r="G19" s="183"/>
      <c r="H19" s="184"/>
      <c r="I19" s="21"/>
    </row>
    <row r="20" spans="1:9" ht="12.75">
      <c r="A20" s="17" t="s">
        <v>16</v>
      </c>
      <c r="B20" s="18"/>
      <c r="C20" s="18"/>
      <c r="D20" s="18"/>
      <c r="E20" s="18"/>
      <c r="F20" s="18"/>
      <c r="G20" s="18"/>
      <c r="H20" s="13" t="s">
        <v>5</v>
      </c>
      <c r="I20" s="12">
        <f>SUM(I21)</f>
        <v>2</v>
      </c>
    </row>
    <row r="21" spans="1:9" ht="12.75">
      <c r="A21" s="24"/>
      <c r="B21" s="18"/>
      <c r="C21" s="25" t="s">
        <v>17</v>
      </c>
      <c r="D21" s="24" t="s">
        <v>18</v>
      </c>
      <c r="E21" s="18"/>
      <c r="F21" s="18"/>
      <c r="G21" s="18"/>
      <c r="H21" s="25"/>
      <c r="I21" s="12">
        <v>2</v>
      </c>
    </row>
    <row r="22" spans="1:9" ht="12.75">
      <c r="A22" s="27" t="s">
        <v>19</v>
      </c>
      <c r="B22" s="6"/>
      <c r="C22" s="6"/>
      <c r="D22" s="6"/>
      <c r="E22" s="6"/>
      <c r="F22" s="6"/>
      <c r="G22" s="6"/>
      <c r="H22" s="28" t="s">
        <v>5</v>
      </c>
      <c r="I22" s="8">
        <f>SUM(I25,I26,I28,I30)</f>
        <v>72</v>
      </c>
    </row>
    <row r="23" spans="1:9" ht="12.75">
      <c r="A23" s="14"/>
      <c r="G23" s="29" t="s">
        <v>20</v>
      </c>
      <c r="H23" s="30" t="s">
        <v>21</v>
      </c>
      <c r="I23" s="185" t="s">
        <v>22</v>
      </c>
    </row>
    <row r="24" spans="1:9" ht="12.75">
      <c r="A24" s="26"/>
      <c r="G24" s="30" t="s">
        <v>23</v>
      </c>
      <c r="H24" s="31" t="s">
        <v>24</v>
      </c>
      <c r="I24" s="186"/>
    </row>
    <row r="25" spans="1:9" ht="12.75">
      <c r="A25" s="165" t="s">
        <v>25</v>
      </c>
      <c r="B25" s="18"/>
      <c r="C25" s="18"/>
      <c r="D25" s="18"/>
      <c r="E25" s="18"/>
      <c r="F25" s="25"/>
      <c r="G25" s="20">
        <v>21</v>
      </c>
      <c r="H25" s="33">
        <v>2</v>
      </c>
      <c r="I25" s="34">
        <v>23</v>
      </c>
    </row>
    <row r="26" spans="1:9" ht="12.75">
      <c r="A26" s="38" t="s">
        <v>26</v>
      </c>
      <c r="B26" s="10"/>
      <c r="C26" s="10"/>
      <c r="D26" s="10"/>
      <c r="E26" s="10"/>
      <c r="F26" s="10"/>
      <c r="G26" s="20">
        <v>16</v>
      </c>
      <c r="H26" s="39">
        <v>2</v>
      </c>
      <c r="I26" s="34">
        <f>SUM(G26:H26)</f>
        <v>18</v>
      </c>
    </row>
    <row r="27" spans="1:9" ht="12.75">
      <c r="A27" s="40"/>
      <c r="B27" s="41" t="s">
        <v>227</v>
      </c>
      <c r="C27" s="10"/>
      <c r="D27" s="10"/>
      <c r="E27" s="10"/>
      <c r="F27" s="10"/>
      <c r="G27" s="42"/>
      <c r="H27" s="42"/>
      <c r="I27" s="37"/>
    </row>
    <row r="28" spans="1:9" ht="12.75">
      <c r="A28" s="32" t="s">
        <v>27</v>
      </c>
      <c r="B28" s="15"/>
      <c r="C28" s="15"/>
      <c r="D28" s="15"/>
      <c r="E28" s="15"/>
      <c r="F28" s="15"/>
      <c r="G28" s="20">
        <v>28</v>
      </c>
      <c r="H28" s="39"/>
      <c r="I28" s="19">
        <f>SUM(G28:H28)</f>
        <v>28</v>
      </c>
    </row>
    <row r="29" spans="1:9" ht="12.75">
      <c r="A29" s="9"/>
      <c r="B29" s="43" t="s">
        <v>228</v>
      </c>
      <c r="C29" s="10"/>
      <c r="D29" s="10"/>
      <c r="E29" s="10"/>
      <c r="F29" s="10"/>
      <c r="G29" s="42"/>
      <c r="H29" s="42"/>
      <c r="I29" s="37"/>
    </row>
    <row r="30" spans="1:9" ht="12.75">
      <c r="A30" s="32" t="s">
        <v>28</v>
      </c>
      <c r="B30" s="15"/>
      <c r="C30" s="15"/>
      <c r="D30" s="15"/>
      <c r="E30" s="15"/>
      <c r="F30" s="16"/>
      <c r="G30" s="14">
        <v>2</v>
      </c>
      <c r="H30" s="33">
        <v>1</v>
      </c>
      <c r="I30" s="19">
        <f>SUM(G30:H30)</f>
        <v>3</v>
      </c>
    </row>
    <row r="31" spans="1:9" ht="12.75">
      <c r="A31" s="26"/>
      <c r="B31" s="35" t="s">
        <v>29</v>
      </c>
      <c r="C31" s="36"/>
      <c r="D31" s="36"/>
      <c r="E31" s="36"/>
      <c r="F31" s="44"/>
      <c r="G31" s="26"/>
      <c r="H31" s="22"/>
      <c r="I31" s="23"/>
    </row>
    <row r="32" spans="1:9" ht="12.75">
      <c r="A32" s="45" t="s">
        <v>30</v>
      </c>
      <c r="B32" s="46"/>
      <c r="C32" s="46"/>
      <c r="D32" s="46"/>
      <c r="E32" s="46"/>
      <c r="F32" s="46"/>
      <c r="G32" s="47"/>
      <c r="H32" s="48" t="s">
        <v>3</v>
      </c>
      <c r="I32" s="49">
        <f>SUM(I34:I43)</f>
        <v>74</v>
      </c>
    </row>
    <row r="33" spans="1:9" ht="12.75">
      <c r="A33" s="26"/>
      <c r="G33" s="50" t="s">
        <v>31</v>
      </c>
      <c r="H33" s="50" t="s">
        <v>32</v>
      </c>
      <c r="I33" s="51" t="s">
        <v>33</v>
      </c>
    </row>
    <row r="34" spans="1:9" ht="12.75">
      <c r="A34" s="52" t="s">
        <v>34</v>
      </c>
      <c r="B34" s="15"/>
      <c r="C34" s="15"/>
      <c r="D34" s="15"/>
      <c r="E34" s="15"/>
      <c r="F34" s="16"/>
      <c r="G34" s="53">
        <v>2</v>
      </c>
      <c r="H34" s="54"/>
      <c r="I34" s="53">
        <f>SUM(G34:H34)</f>
        <v>2</v>
      </c>
    </row>
    <row r="35" spans="1:9" ht="12.75">
      <c r="A35" s="9"/>
      <c r="B35" s="10"/>
      <c r="C35" s="10" t="s">
        <v>229</v>
      </c>
      <c r="D35" s="10"/>
      <c r="E35" s="10"/>
      <c r="F35" s="11"/>
      <c r="G35" s="55"/>
      <c r="H35" s="55"/>
      <c r="I35" s="55"/>
    </row>
    <row r="36" spans="1:9" ht="12.75">
      <c r="A36" s="17" t="s">
        <v>35</v>
      </c>
      <c r="B36" s="18"/>
      <c r="C36" s="18"/>
      <c r="D36" s="18"/>
      <c r="E36" s="18"/>
      <c r="F36" s="25"/>
      <c r="G36" s="56">
        <v>3</v>
      </c>
      <c r="H36" s="56"/>
      <c r="I36" s="21">
        <f aca="true" t="shared" si="0" ref="I36:I41">SUM(G36:H36)</f>
        <v>3</v>
      </c>
    </row>
    <row r="37" spans="1:9" ht="12.75">
      <c r="A37" s="17" t="s">
        <v>36</v>
      </c>
      <c r="B37" s="18"/>
      <c r="C37" s="18"/>
      <c r="D37" s="18"/>
      <c r="E37" s="18"/>
      <c r="F37" s="25"/>
      <c r="G37" s="56">
        <v>3</v>
      </c>
      <c r="H37" s="56"/>
      <c r="I37" s="21">
        <f t="shared" si="0"/>
        <v>3</v>
      </c>
    </row>
    <row r="38" spans="1:9" ht="12.75">
      <c r="A38" s="17" t="s">
        <v>37</v>
      </c>
      <c r="B38" s="18"/>
      <c r="C38" s="18"/>
      <c r="D38" s="18"/>
      <c r="E38" s="18"/>
      <c r="F38" s="25"/>
      <c r="G38" s="56">
        <v>52</v>
      </c>
      <c r="H38" s="56">
        <v>8</v>
      </c>
      <c r="I38" s="21">
        <f t="shared" si="0"/>
        <v>60</v>
      </c>
    </row>
    <row r="39" spans="1:9" ht="12.75">
      <c r="A39" s="57" t="s">
        <v>38</v>
      </c>
      <c r="B39" s="36"/>
      <c r="C39" s="36"/>
      <c r="D39" s="36"/>
      <c r="E39" s="36"/>
      <c r="F39" s="44"/>
      <c r="G39" s="56">
        <v>1</v>
      </c>
      <c r="H39" s="56">
        <v>1</v>
      </c>
      <c r="I39" s="21">
        <f t="shared" si="0"/>
        <v>2</v>
      </c>
    </row>
    <row r="40" spans="1:9" ht="12.75">
      <c r="A40" s="175" t="s">
        <v>39</v>
      </c>
      <c r="B40" s="176"/>
      <c r="C40" s="176"/>
      <c r="D40" s="18"/>
      <c r="E40" s="18"/>
      <c r="F40" s="25"/>
      <c r="G40" s="56"/>
      <c r="H40" s="56">
        <v>1</v>
      </c>
      <c r="I40" s="21">
        <f t="shared" si="0"/>
        <v>1</v>
      </c>
    </row>
    <row r="41" spans="1:9" ht="12.75">
      <c r="A41" s="175" t="s">
        <v>40</v>
      </c>
      <c r="B41" s="176"/>
      <c r="C41" s="176"/>
      <c r="D41" s="18"/>
      <c r="E41" s="18"/>
      <c r="F41" s="18"/>
      <c r="G41" s="56"/>
      <c r="H41" s="56">
        <v>2</v>
      </c>
      <c r="I41" s="21">
        <f t="shared" si="0"/>
        <v>2</v>
      </c>
    </row>
    <row r="42" spans="1:9" ht="12.75">
      <c r="A42" s="126"/>
      <c r="B42" s="127"/>
      <c r="C42" s="127"/>
      <c r="D42" s="15"/>
      <c r="E42" s="15"/>
      <c r="F42" s="15"/>
      <c r="G42" s="15"/>
      <c r="H42" s="16"/>
      <c r="I42" s="34"/>
    </row>
    <row r="43" spans="1:9" ht="12.75">
      <c r="A43" s="166" t="s">
        <v>231</v>
      </c>
      <c r="B43" s="169"/>
      <c r="C43" s="169"/>
      <c r="D43" s="59"/>
      <c r="E43" s="59"/>
      <c r="F43" s="59"/>
      <c r="G43" s="59"/>
      <c r="H43" s="48" t="s">
        <v>3</v>
      </c>
      <c r="I43" s="61">
        <v>1</v>
      </c>
    </row>
    <row r="44" spans="1:9" ht="12.75">
      <c r="A44" s="170"/>
      <c r="B44" s="171"/>
      <c r="C44" s="171"/>
      <c r="D44" s="172"/>
      <c r="E44" s="172"/>
      <c r="F44" s="172"/>
      <c r="G44" s="110"/>
      <c r="H44" s="173">
        <v>1</v>
      </c>
      <c r="I44" s="174">
        <v>1</v>
      </c>
    </row>
    <row r="45" spans="1:9" ht="12.75">
      <c r="A45" s="126"/>
      <c r="B45" s="127"/>
      <c r="C45" s="127"/>
      <c r="D45" s="15"/>
      <c r="E45" s="15"/>
      <c r="F45" s="15"/>
      <c r="G45" s="15"/>
      <c r="H45" s="16"/>
      <c r="I45" s="34"/>
    </row>
    <row r="46" spans="1:9" ht="12.75">
      <c r="A46" s="58" t="s">
        <v>41</v>
      </c>
      <c r="B46" s="59"/>
      <c r="C46" s="59"/>
      <c r="D46" s="59"/>
      <c r="E46" s="59"/>
      <c r="F46" s="59"/>
      <c r="G46" s="59"/>
      <c r="H46" s="60" t="s">
        <v>3</v>
      </c>
      <c r="I46" s="61">
        <v>4</v>
      </c>
    </row>
    <row r="47" spans="1:9" ht="12.75">
      <c r="A47" s="29" t="s">
        <v>42</v>
      </c>
      <c r="B47" s="62"/>
      <c r="C47" s="63"/>
      <c r="D47" s="63"/>
      <c r="E47" s="63"/>
      <c r="F47" s="63"/>
      <c r="G47" s="94">
        <v>4</v>
      </c>
      <c r="H47" s="78"/>
      <c r="I47" s="94">
        <f>SUM(G47:H47)</f>
        <v>4</v>
      </c>
    </row>
    <row r="48" spans="1:9" ht="12.75">
      <c r="A48" s="22" t="s">
        <v>43</v>
      </c>
      <c r="B48" s="22"/>
      <c r="C48" s="22"/>
      <c r="D48" s="22"/>
      <c r="E48" s="22"/>
      <c r="F48" s="26"/>
      <c r="G48" s="55"/>
      <c r="H48" s="55"/>
      <c r="I48" s="64"/>
    </row>
    <row r="49" spans="1:9" ht="12.75">
      <c r="A49" s="58" t="s">
        <v>44</v>
      </c>
      <c r="B49" s="59"/>
      <c r="C49" s="59"/>
      <c r="D49" s="59"/>
      <c r="E49" s="59"/>
      <c r="F49" s="59"/>
      <c r="G49" s="59"/>
      <c r="H49" s="60" t="s">
        <v>3</v>
      </c>
      <c r="I49" s="61">
        <f>SUM(I50)</f>
        <v>6</v>
      </c>
    </row>
    <row r="50" spans="1:9" ht="12.75">
      <c r="A50" s="29" t="s">
        <v>45</v>
      </c>
      <c r="B50" s="62"/>
      <c r="C50" s="63"/>
      <c r="D50" s="63"/>
      <c r="E50" s="63"/>
      <c r="F50" s="63"/>
      <c r="G50" s="94"/>
      <c r="H50" s="94">
        <v>6</v>
      </c>
      <c r="I50" s="94">
        <f>SUM(G50:H50)</f>
        <v>6</v>
      </c>
    </row>
    <row r="51" spans="1:9" ht="12.75">
      <c r="A51" s="177" t="s">
        <v>226</v>
      </c>
      <c r="B51" s="178"/>
      <c r="C51" s="178"/>
      <c r="D51" s="178"/>
      <c r="E51" s="178"/>
      <c r="F51" s="179"/>
      <c r="G51" s="55"/>
      <c r="H51" s="55"/>
      <c r="I51" s="64"/>
    </row>
  </sheetData>
  <mergeCells count="11">
    <mergeCell ref="I23:I24"/>
    <mergeCell ref="A40:C40"/>
    <mergeCell ref="A1:I1"/>
    <mergeCell ref="A2:I2"/>
    <mergeCell ref="A3:I3"/>
    <mergeCell ref="A5:F5"/>
    <mergeCell ref="D17:H17"/>
    <mergeCell ref="A41:C41"/>
    <mergeCell ref="A51:F51"/>
    <mergeCell ref="A8:G8"/>
    <mergeCell ref="C18:H19"/>
  </mergeCells>
  <printOptions/>
  <pageMargins left="0.7874015748031497" right="0.7874015748031497" top="0" bottom="0" header="0" footer="0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H18" sqref="H18"/>
    </sheetView>
  </sheetViews>
  <sheetFormatPr defaultColWidth="11.421875" defaultRowHeight="12.75"/>
  <cols>
    <col min="1" max="1" width="54.00390625" style="0" bestFit="1" customWidth="1"/>
    <col min="3" max="5" width="11.421875" style="77" customWidth="1"/>
  </cols>
  <sheetData>
    <row r="1" spans="1:5" ht="15.75">
      <c r="A1" s="187" t="s">
        <v>46</v>
      </c>
      <c r="B1" s="187"/>
      <c r="C1" s="187"/>
      <c r="D1" s="187"/>
      <c r="E1" s="187"/>
    </row>
    <row r="2" spans="1:5" ht="15.75">
      <c r="A2" s="187" t="s">
        <v>177</v>
      </c>
      <c r="B2" s="187"/>
      <c r="C2" s="187"/>
      <c r="D2" s="187"/>
      <c r="E2" s="187"/>
    </row>
    <row r="3" spans="1:5" ht="19.5" customHeight="1">
      <c r="A3" s="167" t="s">
        <v>48</v>
      </c>
      <c r="B3" s="167"/>
      <c r="C3" s="167"/>
      <c r="D3" s="167"/>
      <c r="E3" s="167"/>
    </row>
    <row r="4" spans="1:5" ht="12.75">
      <c r="A4" s="122" t="s">
        <v>232</v>
      </c>
      <c r="B4" s="123" t="s">
        <v>178</v>
      </c>
      <c r="C4" s="92" t="s">
        <v>147</v>
      </c>
      <c r="D4" s="92" t="s">
        <v>148</v>
      </c>
      <c r="E4" s="92" t="s">
        <v>22</v>
      </c>
    </row>
    <row r="5" spans="1:5" ht="12.75">
      <c r="A5" s="191" t="s">
        <v>179</v>
      </c>
      <c r="B5" s="193"/>
      <c r="C5" s="78"/>
      <c r="D5" s="78"/>
      <c r="E5" s="78"/>
    </row>
    <row r="6" spans="1:5" ht="12.75">
      <c r="A6" s="191" t="s">
        <v>180</v>
      </c>
      <c r="B6" s="193"/>
      <c r="C6" s="78">
        <v>1</v>
      </c>
      <c r="D6" s="78"/>
      <c r="E6" s="157">
        <f>SUM(C6:D6)</f>
        <v>1</v>
      </c>
    </row>
    <row r="7" spans="1:5" ht="12.75">
      <c r="A7" s="191" t="s">
        <v>181</v>
      </c>
      <c r="B7" s="193"/>
      <c r="C7" s="78">
        <v>2</v>
      </c>
      <c r="D7" s="78"/>
      <c r="E7" s="157">
        <f>SUM(C7:D7)</f>
        <v>2</v>
      </c>
    </row>
    <row r="8" spans="1:5" ht="12.75">
      <c r="A8" s="191" t="s">
        <v>182</v>
      </c>
      <c r="B8" s="193"/>
      <c r="C8" s="78"/>
      <c r="D8" s="78"/>
      <c r="E8" s="157"/>
    </row>
    <row r="9" spans="1:5" ht="12.75">
      <c r="A9" s="191" t="s">
        <v>183</v>
      </c>
      <c r="B9" s="193"/>
      <c r="C9" s="78">
        <v>2</v>
      </c>
      <c r="D9" s="78"/>
      <c r="E9" s="157">
        <f>SUM(C9:D9)</f>
        <v>2</v>
      </c>
    </row>
    <row r="10" spans="1:5" ht="12.75">
      <c r="A10" s="191" t="s">
        <v>184</v>
      </c>
      <c r="B10" s="193"/>
      <c r="C10" s="78">
        <v>1</v>
      </c>
      <c r="D10" s="78"/>
      <c r="E10" s="157">
        <f>SUM(C10:D10)</f>
        <v>1</v>
      </c>
    </row>
    <row r="11" spans="1:5" ht="12.75">
      <c r="A11" s="191" t="s">
        <v>185</v>
      </c>
      <c r="B11" s="193"/>
      <c r="C11" s="78">
        <v>52</v>
      </c>
      <c r="D11" s="78">
        <v>8</v>
      </c>
      <c r="E11" s="157">
        <f>SUM(C11:D11)</f>
        <v>60</v>
      </c>
    </row>
    <row r="12" spans="1:5" ht="12.75">
      <c r="A12" s="191" t="s">
        <v>186</v>
      </c>
      <c r="B12" s="193"/>
      <c r="C12" s="78"/>
      <c r="D12" s="78"/>
      <c r="E12" s="157"/>
    </row>
    <row r="13" spans="1:5" ht="12.75">
      <c r="A13" s="191" t="s">
        <v>187</v>
      </c>
      <c r="B13" s="193"/>
      <c r="C13" s="78">
        <v>1</v>
      </c>
      <c r="D13" s="78">
        <v>1</v>
      </c>
      <c r="E13" s="157">
        <f>SUM(C13:D13)</f>
        <v>2</v>
      </c>
    </row>
    <row r="14" spans="1:5" ht="12.75">
      <c r="A14" s="191" t="s">
        <v>188</v>
      </c>
      <c r="B14" s="193"/>
      <c r="C14" s="78"/>
      <c r="D14" s="78"/>
      <c r="E14" s="157"/>
    </row>
    <row r="15" spans="1:5" ht="12.75">
      <c r="A15" s="191" t="s">
        <v>189</v>
      </c>
      <c r="B15" s="193"/>
      <c r="C15" s="78">
        <v>2</v>
      </c>
      <c r="D15" s="78"/>
      <c r="E15" s="157">
        <f>SUM(C15:D15)</f>
        <v>2</v>
      </c>
    </row>
    <row r="16" spans="1:5" ht="12.75">
      <c r="A16" s="191" t="s">
        <v>190</v>
      </c>
      <c r="B16" s="193"/>
      <c r="C16" s="78">
        <v>1</v>
      </c>
      <c r="D16" s="78"/>
      <c r="E16" s="157">
        <f>SUM(C16:D16)</f>
        <v>1</v>
      </c>
    </row>
    <row r="17" spans="1:5" ht="12.75">
      <c r="A17" s="236" t="s">
        <v>191</v>
      </c>
      <c r="B17" s="236"/>
      <c r="C17" s="78"/>
      <c r="D17" s="78">
        <v>1</v>
      </c>
      <c r="E17" s="157">
        <f>SUM(C17:D17)</f>
        <v>1</v>
      </c>
    </row>
    <row r="18" spans="1:5" ht="12.75">
      <c r="A18" s="236" t="s">
        <v>192</v>
      </c>
      <c r="B18" s="236"/>
      <c r="C18" s="78">
        <v>1</v>
      </c>
      <c r="D18" s="78">
        <v>2</v>
      </c>
      <c r="E18" s="157">
        <f>SUM(C18:D18)</f>
        <v>3</v>
      </c>
    </row>
    <row r="19" spans="1:5" ht="12.75">
      <c r="A19" s="236" t="s">
        <v>230</v>
      </c>
      <c r="B19" s="236"/>
      <c r="C19" s="78"/>
      <c r="D19" s="78">
        <v>1</v>
      </c>
      <c r="E19" s="157">
        <v>1</v>
      </c>
    </row>
    <row r="21" spans="1:5" ht="12.75">
      <c r="A21" s="240" t="s">
        <v>193</v>
      </c>
      <c r="B21" s="240"/>
      <c r="C21" s="240"/>
      <c r="D21" s="240"/>
      <c r="E21" s="240"/>
    </row>
    <row r="22" spans="1:5" ht="12.75">
      <c r="A22" s="122" t="s">
        <v>232</v>
      </c>
      <c r="B22" s="123" t="s">
        <v>178</v>
      </c>
      <c r="C22" s="92" t="s">
        <v>147</v>
      </c>
      <c r="D22" s="92" t="s">
        <v>148</v>
      </c>
      <c r="E22" s="92" t="s">
        <v>22</v>
      </c>
    </row>
    <row r="23" spans="1:5" ht="12.75">
      <c r="A23" s="191" t="s">
        <v>179</v>
      </c>
      <c r="B23" s="193"/>
      <c r="C23" s="85">
        <f>SUM(C24:C25)</f>
        <v>243</v>
      </c>
      <c r="D23" s="85"/>
      <c r="E23" s="78">
        <f>SUM(C23:D23)</f>
        <v>243</v>
      </c>
    </row>
    <row r="24" spans="1:5" ht="12.75">
      <c r="A24" s="191" t="s">
        <v>180</v>
      </c>
      <c r="B24" s="193"/>
      <c r="C24" s="157">
        <v>48</v>
      </c>
      <c r="D24" s="157"/>
      <c r="E24" s="78">
        <f aca="true" t="shared" si="0" ref="E24:E36">SUM(C24:D24)</f>
        <v>48</v>
      </c>
    </row>
    <row r="25" spans="1:5" ht="12.75">
      <c r="A25" s="191" t="s">
        <v>181</v>
      </c>
      <c r="B25" s="193"/>
      <c r="C25" s="157">
        <v>195</v>
      </c>
      <c r="D25" s="157"/>
      <c r="E25" s="78">
        <f t="shared" si="0"/>
        <v>195</v>
      </c>
    </row>
    <row r="26" spans="1:5" ht="12.75">
      <c r="A26" s="191" t="s">
        <v>182</v>
      </c>
      <c r="B26" s="193"/>
      <c r="C26" s="157">
        <f>SUM(C27:C29)</f>
        <v>12960</v>
      </c>
      <c r="D26" s="157">
        <f>SUM(D27:D29)</f>
        <v>1078</v>
      </c>
      <c r="E26" s="78">
        <f t="shared" si="0"/>
        <v>14038</v>
      </c>
    </row>
    <row r="27" spans="1:5" ht="12.75">
      <c r="A27" s="191" t="s">
        <v>183</v>
      </c>
      <c r="B27" s="193"/>
      <c r="C27" s="157">
        <v>597</v>
      </c>
      <c r="D27" s="157"/>
      <c r="E27" s="78">
        <f t="shared" si="0"/>
        <v>597</v>
      </c>
    </row>
    <row r="28" spans="1:5" ht="12.75">
      <c r="A28" s="191" t="s">
        <v>184</v>
      </c>
      <c r="B28" s="193"/>
      <c r="C28" s="157">
        <v>295</v>
      </c>
      <c r="D28" s="157"/>
      <c r="E28" s="78">
        <f t="shared" si="0"/>
        <v>295</v>
      </c>
    </row>
    <row r="29" spans="1:5" ht="12.75">
      <c r="A29" s="191" t="s">
        <v>185</v>
      </c>
      <c r="B29" s="193"/>
      <c r="C29" s="157">
        <v>12068</v>
      </c>
      <c r="D29" s="157">
        <v>1078</v>
      </c>
      <c r="E29" s="78">
        <f t="shared" si="0"/>
        <v>13146</v>
      </c>
    </row>
    <row r="30" spans="1:5" ht="12.75">
      <c r="A30" s="191" t="s">
        <v>186</v>
      </c>
      <c r="B30" s="193"/>
      <c r="C30" s="157">
        <v>240</v>
      </c>
      <c r="D30" s="157">
        <f>SUM(D31)</f>
        <v>92</v>
      </c>
      <c r="E30" s="78">
        <f t="shared" si="0"/>
        <v>332</v>
      </c>
    </row>
    <row r="31" spans="1:5" ht="12.75">
      <c r="A31" s="191" t="s">
        <v>187</v>
      </c>
      <c r="B31" s="193"/>
      <c r="C31" s="157">
        <v>240</v>
      </c>
      <c r="D31" s="157">
        <v>92</v>
      </c>
      <c r="E31" s="78">
        <f t="shared" si="0"/>
        <v>332</v>
      </c>
    </row>
    <row r="32" spans="1:5" ht="12.75">
      <c r="A32" s="191" t="s">
        <v>188</v>
      </c>
      <c r="B32" s="193"/>
      <c r="C32" s="157">
        <f>SUM(C33:C36)</f>
        <v>14587</v>
      </c>
      <c r="D32" s="157"/>
      <c r="E32" s="78">
        <f t="shared" si="0"/>
        <v>14587</v>
      </c>
    </row>
    <row r="33" spans="1:5" ht="12.75">
      <c r="A33" s="191" t="s">
        <v>194</v>
      </c>
      <c r="B33" s="193"/>
      <c r="C33" s="157">
        <v>5057</v>
      </c>
      <c r="D33" s="157"/>
      <c r="E33" s="78">
        <f t="shared" si="0"/>
        <v>5057</v>
      </c>
    </row>
    <row r="34" spans="1:5" ht="12.75">
      <c r="A34" s="191" t="s">
        <v>195</v>
      </c>
      <c r="B34" s="193"/>
      <c r="C34" s="157">
        <v>2604</v>
      </c>
      <c r="D34" s="157"/>
      <c r="E34" s="78">
        <f t="shared" si="0"/>
        <v>2604</v>
      </c>
    </row>
    <row r="35" spans="1:5" ht="12.75">
      <c r="A35" s="191" t="s">
        <v>196</v>
      </c>
      <c r="B35" s="193"/>
      <c r="C35" s="157">
        <v>2206</v>
      </c>
      <c r="D35" s="157"/>
      <c r="E35" s="78">
        <f t="shared" si="0"/>
        <v>2206</v>
      </c>
    </row>
    <row r="36" spans="1:5" ht="12.75">
      <c r="A36" s="191" t="s">
        <v>197</v>
      </c>
      <c r="B36" s="193"/>
      <c r="C36" s="157">
        <v>4720</v>
      </c>
      <c r="D36" s="157"/>
      <c r="E36" s="78">
        <f t="shared" si="0"/>
        <v>4720</v>
      </c>
    </row>
    <row r="37" spans="1:5" ht="12.75">
      <c r="A37" s="124" t="s">
        <v>191</v>
      </c>
      <c r="B37" s="125"/>
      <c r="C37" s="157"/>
      <c r="D37" s="157">
        <v>42</v>
      </c>
      <c r="E37" s="78">
        <f>SUM(C37:D37)</f>
        <v>42</v>
      </c>
    </row>
    <row r="38" spans="1:5" ht="12.75">
      <c r="A38" s="124" t="s">
        <v>192</v>
      </c>
      <c r="B38" s="125"/>
      <c r="C38" s="157">
        <v>65</v>
      </c>
      <c r="D38" s="157">
        <v>60</v>
      </c>
      <c r="E38" s="78">
        <f>SUM(C38:D38)</f>
        <v>125</v>
      </c>
    </row>
    <row r="39" spans="1:5" ht="12.75">
      <c r="A39" s="191" t="s">
        <v>33</v>
      </c>
      <c r="B39" s="193"/>
      <c r="C39" s="78">
        <f>SUM(C23,C26,C30,C32,C37,C38)</f>
        <v>28095</v>
      </c>
      <c r="D39" s="78">
        <f>SUM(D23,D26,D30,D32,D37,D38)</f>
        <v>1272</v>
      </c>
      <c r="E39" s="78">
        <f>SUM(E23,E26,E30,E32,E37,E38)</f>
        <v>29367</v>
      </c>
    </row>
    <row r="40" spans="1:5" ht="12.75">
      <c r="A40" s="236" t="s">
        <v>230</v>
      </c>
      <c r="B40" s="236"/>
      <c r="C40" s="78"/>
      <c r="D40" s="78">
        <v>71</v>
      </c>
      <c r="E40" s="78">
        <v>71</v>
      </c>
    </row>
    <row r="42" spans="1:5" ht="12.75">
      <c r="A42" s="237" t="s">
        <v>198</v>
      </c>
      <c r="B42" s="237"/>
      <c r="C42" s="237"/>
      <c r="D42" s="237"/>
      <c r="E42" s="237"/>
    </row>
    <row r="43" spans="1:5" ht="12.75">
      <c r="A43" s="238" t="s">
        <v>199</v>
      </c>
      <c r="B43" s="239"/>
      <c r="C43" s="92" t="s">
        <v>147</v>
      </c>
      <c r="D43" s="92" t="s">
        <v>148</v>
      </c>
      <c r="E43" s="92" t="s">
        <v>22</v>
      </c>
    </row>
    <row r="44" spans="1:5" ht="12.75">
      <c r="A44" s="191" t="s">
        <v>200</v>
      </c>
      <c r="B44" s="193"/>
      <c r="C44" s="158">
        <f>SUM(C45:C49)</f>
        <v>79</v>
      </c>
      <c r="D44" s="158"/>
      <c r="E44" s="78">
        <f>SUM(C44:D44)</f>
        <v>79</v>
      </c>
    </row>
    <row r="45" spans="1:5" ht="12.75">
      <c r="A45" s="191" t="s">
        <v>201</v>
      </c>
      <c r="B45" s="193"/>
      <c r="C45" s="158">
        <v>28</v>
      </c>
      <c r="D45" s="158"/>
      <c r="E45" s="78">
        <f aca="true" t="shared" si="1" ref="E45:E53">SUM(C45:D45)</f>
        <v>28</v>
      </c>
    </row>
    <row r="46" spans="1:5" ht="12.75">
      <c r="A46" s="124" t="s">
        <v>202</v>
      </c>
      <c r="B46" s="125"/>
      <c r="C46" s="158">
        <v>2</v>
      </c>
      <c r="D46" s="158"/>
      <c r="E46" s="78">
        <f t="shared" si="1"/>
        <v>2</v>
      </c>
    </row>
    <row r="47" spans="1:5" ht="12.75">
      <c r="A47" s="191" t="s">
        <v>203</v>
      </c>
      <c r="B47" s="193"/>
      <c r="C47" s="158">
        <v>1</v>
      </c>
      <c r="D47" s="158"/>
      <c r="E47" s="78">
        <f t="shared" si="1"/>
        <v>1</v>
      </c>
    </row>
    <row r="48" spans="1:5" ht="12.75">
      <c r="A48" s="191" t="s">
        <v>204</v>
      </c>
      <c r="B48" s="193"/>
      <c r="C48" s="158">
        <v>31</v>
      </c>
      <c r="D48" s="158"/>
      <c r="E48" s="78">
        <f t="shared" si="1"/>
        <v>31</v>
      </c>
    </row>
    <row r="49" spans="1:5" ht="12.75">
      <c r="A49" s="191" t="s">
        <v>205</v>
      </c>
      <c r="B49" s="193"/>
      <c r="C49" s="158">
        <v>17</v>
      </c>
      <c r="D49" s="158"/>
      <c r="E49" s="78">
        <f t="shared" si="1"/>
        <v>17</v>
      </c>
    </row>
    <row r="50" spans="1:5" ht="12.75">
      <c r="A50" s="191" t="s">
        <v>36</v>
      </c>
      <c r="B50" s="193"/>
      <c r="C50" s="158">
        <v>152</v>
      </c>
      <c r="D50" s="158"/>
      <c r="E50" s="78">
        <f t="shared" si="1"/>
        <v>152</v>
      </c>
    </row>
    <row r="51" spans="1:5" ht="12.75">
      <c r="A51" s="191" t="s">
        <v>37</v>
      </c>
      <c r="B51" s="193"/>
      <c r="C51" s="158">
        <v>665</v>
      </c>
      <c r="D51" s="158">
        <v>89</v>
      </c>
      <c r="E51" s="78">
        <f t="shared" si="1"/>
        <v>754</v>
      </c>
    </row>
    <row r="52" spans="1:5" ht="12.75">
      <c r="A52" s="191" t="s">
        <v>206</v>
      </c>
      <c r="B52" s="193"/>
      <c r="C52" s="158">
        <v>8</v>
      </c>
      <c r="D52" s="158">
        <v>1</v>
      </c>
      <c r="E52" s="78">
        <f t="shared" si="1"/>
        <v>9</v>
      </c>
    </row>
    <row r="53" spans="1:5" ht="12.75">
      <c r="A53" s="191" t="s">
        <v>207</v>
      </c>
      <c r="B53" s="193"/>
      <c r="C53" s="158">
        <v>84</v>
      </c>
      <c r="D53" s="158"/>
      <c r="E53" s="78">
        <f t="shared" si="1"/>
        <v>84</v>
      </c>
    </row>
    <row r="54" spans="1:5" ht="12.75">
      <c r="A54" s="236" t="s">
        <v>39</v>
      </c>
      <c r="B54" s="236"/>
      <c r="C54" s="158"/>
      <c r="D54" s="158">
        <v>18</v>
      </c>
      <c r="E54" s="78">
        <f>SUM(C54:D54)</f>
        <v>18</v>
      </c>
    </row>
    <row r="55" spans="1:5" ht="12.75">
      <c r="A55" s="236" t="s">
        <v>208</v>
      </c>
      <c r="B55" s="236"/>
      <c r="C55" s="158"/>
      <c r="D55" s="158">
        <v>19</v>
      </c>
      <c r="E55" s="78">
        <f>SUM(C55:D55)</f>
        <v>19</v>
      </c>
    </row>
    <row r="56" spans="1:5" ht="12.75">
      <c r="A56" s="236" t="s">
        <v>230</v>
      </c>
      <c r="B56" s="236"/>
      <c r="C56" s="78"/>
      <c r="D56" s="78">
        <v>11</v>
      </c>
      <c r="E56" s="78">
        <f>SUM(C56:D56)</f>
        <v>11</v>
      </c>
    </row>
  </sheetData>
  <mergeCells count="49">
    <mergeCell ref="A1:E1"/>
    <mergeCell ref="A2:E2"/>
    <mergeCell ref="A3:E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1:E21"/>
    <mergeCell ref="A23:B23"/>
    <mergeCell ref="A24:B24"/>
    <mergeCell ref="A19:B19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9:B39"/>
    <mergeCell ref="A42:E42"/>
    <mergeCell ref="A43:B43"/>
    <mergeCell ref="A44:B44"/>
    <mergeCell ref="A40:B40"/>
    <mergeCell ref="A45:B45"/>
    <mergeCell ref="A47:B47"/>
    <mergeCell ref="A48:B48"/>
    <mergeCell ref="A49:B49"/>
    <mergeCell ref="A56:B56"/>
    <mergeCell ref="A54:B54"/>
    <mergeCell ref="A55:B55"/>
    <mergeCell ref="A50:B50"/>
    <mergeCell ref="A51:B51"/>
    <mergeCell ref="A52:B52"/>
    <mergeCell ref="A53:B5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1" sqref="A11"/>
    </sheetView>
  </sheetViews>
  <sheetFormatPr defaultColWidth="11.421875" defaultRowHeight="12.75"/>
  <cols>
    <col min="1" max="1" width="49.140625" style="0" customWidth="1"/>
    <col min="2" max="2" width="9.00390625" style="0" customWidth="1"/>
    <col min="3" max="3" width="8.8515625" style="0" bestFit="1" customWidth="1"/>
    <col min="4" max="4" width="9.7109375" style="0" customWidth="1"/>
    <col min="5" max="5" width="13.421875" style="0" bestFit="1" customWidth="1"/>
    <col min="6" max="6" width="6.7109375" style="0" bestFit="1" customWidth="1"/>
  </cols>
  <sheetData>
    <row r="1" spans="1:6" ht="15.75">
      <c r="A1" s="187" t="s">
        <v>46</v>
      </c>
      <c r="B1" s="187"/>
      <c r="C1" s="187"/>
      <c r="D1" s="187"/>
      <c r="E1" s="187"/>
      <c r="F1" s="187"/>
    </row>
    <row r="2" spans="1:6" ht="15.75">
      <c r="A2" s="187" t="s">
        <v>47</v>
      </c>
      <c r="B2" s="187"/>
      <c r="C2" s="187"/>
      <c r="D2" s="187"/>
      <c r="E2" s="187"/>
      <c r="F2" s="187"/>
    </row>
    <row r="3" spans="1:6" ht="24.75" customHeight="1">
      <c r="A3" s="167" t="s">
        <v>48</v>
      </c>
      <c r="B3" s="167"/>
      <c r="C3" s="167"/>
      <c r="D3" s="167"/>
      <c r="E3" s="167"/>
      <c r="F3" s="167"/>
    </row>
    <row r="4" spans="1:6" ht="22.5" customHeight="1">
      <c r="A4" s="65"/>
      <c r="B4" s="66" t="s">
        <v>49</v>
      </c>
      <c r="C4" s="67" t="s">
        <v>50</v>
      </c>
      <c r="D4" s="168" t="s">
        <v>51</v>
      </c>
      <c r="E4" s="159"/>
      <c r="F4" s="67" t="s">
        <v>33</v>
      </c>
    </row>
    <row r="5" spans="1:6" ht="12.75">
      <c r="A5" s="199" t="s">
        <v>52</v>
      </c>
      <c r="B5" s="68"/>
      <c r="C5" s="69"/>
      <c r="D5" s="70" t="s">
        <v>53</v>
      </c>
      <c r="E5" s="70" t="s">
        <v>54</v>
      </c>
      <c r="F5" s="69"/>
    </row>
    <row r="6" spans="1:6" ht="12.75">
      <c r="A6" s="200"/>
      <c r="B6" s="71"/>
      <c r="C6" s="72"/>
      <c r="D6" s="73" t="s">
        <v>55</v>
      </c>
      <c r="E6" s="72" t="s">
        <v>56</v>
      </c>
      <c r="F6" s="72"/>
    </row>
    <row r="7" spans="1:6" ht="12.75">
      <c r="A7" s="24" t="s">
        <v>57</v>
      </c>
      <c r="B7" s="18"/>
      <c r="C7" s="56">
        <v>169</v>
      </c>
      <c r="D7" s="56">
        <v>1</v>
      </c>
      <c r="E7" s="56">
        <v>48</v>
      </c>
      <c r="F7" s="25">
        <f>SUM(B7:E7)</f>
        <v>218</v>
      </c>
    </row>
    <row r="8" spans="1:6" ht="12.75">
      <c r="A8" s="24" t="s">
        <v>58</v>
      </c>
      <c r="B8" s="18"/>
      <c r="C8" s="56">
        <v>170</v>
      </c>
      <c r="D8" s="56">
        <v>2</v>
      </c>
      <c r="E8" s="56">
        <v>47</v>
      </c>
      <c r="F8" s="25">
        <f aca="true" t="shared" si="0" ref="F8:F27">SUM(B8:E8)</f>
        <v>219</v>
      </c>
    </row>
    <row r="9" spans="1:6" ht="12.75">
      <c r="A9" s="24" t="s">
        <v>59</v>
      </c>
      <c r="B9" s="18"/>
      <c r="C9" s="56">
        <v>47</v>
      </c>
      <c r="D9" s="56">
        <v>1</v>
      </c>
      <c r="E9" s="56">
        <v>20</v>
      </c>
      <c r="F9" s="25">
        <f t="shared" si="0"/>
        <v>68</v>
      </c>
    </row>
    <row r="10" spans="1:6" ht="12.75">
      <c r="A10" s="24" t="s">
        <v>60</v>
      </c>
      <c r="B10" s="18"/>
      <c r="C10" s="56">
        <v>56</v>
      </c>
      <c r="D10" s="56"/>
      <c r="E10" s="56">
        <v>36</v>
      </c>
      <c r="F10" s="25">
        <f t="shared" si="0"/>
        <v>92</v>
      </c>
    </row>
    <row r="11" spans="1:6" ht="12.75">
      <c r="A11" s="24" t="s">
        <v>61</v>
      </c>
      <c r="B11" s="18"/>
      <c r="C11" s="56">
        <v>33</v>
      </c>
      <c r="D11" s="56"/>
      <c r="E11" s="56">
        <v>21</v>
      </c>
      <c r="F11" s="25">
        <f t="shared" si="0"/>
        <v>54</v>
      </c>
    </row>
    <row r="12" spans="1:6" ht="12.75">
      <c r="A12" s="24" t="s">
        <v>62</v>
      </c>
      <c r="B12" s="18"/>
      <c r="C12" s="56">
        <v>3</v>
      </c>
      <c r="D12" s="56"/>
      <c r="E12" s="56"/>
      <c r="F12" s="25">
        <f t="shared" si="0"/>
        <v>3</v>
      </c>
    </row>
    <row r="13" spans="1:6" ht="12.75">
      <c r="A13" s="24" t="s">
        <v>63</v>
      </c>
      <c r="B13" s="18"/>
      <c r="C13" s="56">
        <v>1</v>
      </c>
      <c r="D13" s="56"/>
      <c r="E13" s="56"/>
      <c r="F13" s="25">
        <f t="shared" si="0"/>
        <v>1</v>
      </c>
    </row>
    <row r="14" spans="1:6" ht="12.75">
      <c r="A14" s="191" t="s">
        <v>210</v>
      </c>
      <c r="B14" s="193"/>
      <c r="C14" s="56">
        <v>19</v>
      </c>
      <c r="D14" s="56">
        <v>1</v>
      </c>
      <c r="E14" s="56">
        <v>6</v>
      </c>
      <c r="F14" s="56">
        <f>SUM(B14:E14)</f>
        <v>26</v>
      </c>
    </row>
    <row r="15" spans="1:6" ht="12.75">
      <c r="A15" s="191" t="s">
        <v>211</v>
      </c>
      <c r="B15" s="193"/>
      <c r="C15" s="56">
        <v>18</v>
      </c>
      <c r="D15" s="56">
        <v>1</v>
      </c>
      <c r="E15" s="56">
        <v>5</v>
      </c>
      <c r="F15" s="56">
        <f>SUM(B15:E15)</f>
        <v>24</v>
      </c>
    </row>
    <row r="16" spans="1:6" ht="0.75" customHeight="1">
      <c r="A16" s="135"/>
      <c r="B16" s="136"/>
      <c r="C16" s="137"/>
      <c r="D16" s="137"/>
      <c r="E16" s="137"/>
      <c r="F16" s="137"/>
    </row>
    <row r="17" spans="1:6" ht="12.75">
      <c r="A17" s="191" t="s">
        <v>212</v>
      </c>
      <c r="B17" s="193"/>
      <c r="C17" s="56">
        <v>15</v>
      </c>
      <c r="D17" s="56"/>
      <c r="E17" s="56">
        <v>5</v>
      </c>
      <c r="F17" s="56">
        <f t="shared" si="0"/>
        <v>20</v>
      </c>
    </row>
    <row r="18" spans="1:6" ht="12.75">
      <c r="A18" s="191" t="s">
        <v>213</v>
      </c>
      <c r="B18" s="193"/>
      <c r="C18" s="140"/>
      <c r="D18" s="56"/>
      <c r="E18" s="56">
        <v>3</v>
      </c>
      <c r="F18" s="56">
        <f t="shared" si="0"/>
        <v>3</v>
      </c>
    </row>
    <row r="19" ht="0.75" customHeight="1">
      <c r="F19" s="56">
        <f t="shared" si="0"/>
        <v>0</v>
      </c>
    </row>
    <row r="20" spans="1:6" ht="12.75">
      <c r="A20" s="191" t="s">
        <v>84</v>
      </c>
      <c r="B20" s="193"/>
      <c r="C20" s="74">
        <v>13</v>
      </c>
      <c r="D20" s="74"/>
      <c r="E20" s="74">
        <v>2</v>
      </c>
      <c r="F20" s="56">
        <f t="shared" si="0"/>
        <v>15</v>
      </c>
    </row>
    <row r="21" spans="1:6" ht="12.75">
      <c r="A21" s="195" t="s">
        <v>214</v>
      </c>
      <c r="B21" s="196"/>
      <c r="C21" s="140"/>
      <c r="D21" s="56"/>
      <c r="E21" s="56">
        <v>3</v>
      </c>
      <c r="F21" s="56">
        <f t="shared" si="0"/>
        <v>3</v>
      </c>
    </row>
    <row r="22" spans="1:6" ht="0.75" customHeight="1">
      <c r="A22" s="138"/>
      <c r="B22" s="139"/>
      <c r="C22" s="56"/>
      <c r="D22" s="56"/>
      <c r="E22" s="56"/>
      <c r="F22" s="56">
        <f t="shared" si="0"/>
        <v>0</v>
      </c>
    </row>
    <row r="23" spans="1:6" ht="0.75" customHeight="1">
      <c r="A23" s="133"/>
      <c r="B23" s="134"/>
      <c r="C23" s="56"/>
      <c r="D23" s="56"/>
      <c r="E23" s="56"/>
      <c r="F23" s="56">
        <f t="shared" si="0"/>
        <v>0</v>
      </c>
    </row>
    <row r="24" spans="1:6" ht="12.75">
      <c r="A24" s="197" t="s">
        <v>64</v>
      </c>
      <c r="B24" s="198"/>
      <c r="C24" s="56">
        <v>13</v>
      </c>
      <c r="D24" s="56"/>
      <c r="E24" s="56">
        <v>7</v>
      </c>
      <c r="F24" s="56">
        <f t="shared" si="0"/>
        <v>20</v>
      </c>
    </row>
    <row r="25" spans="1:6" ht="0.75" customHeight="1">
      <c r="A25" s="130"/>
      <c r="B25" s="131"/>
      <c r="C25" s="56"/>
      <c r="D25" s="56"/>
      <c r="E25" s="56"/>
      <c r="F25" s="56">
        <f t="shared" si="0"/>
        <v>0</v>
      </c>
    </row>
    <row r="26" spans="1:6" ht="12.75">
      <c r="A26" s="194" t="s">
        <v>215</v>
      </c>
      <c r="B26" s="194"/>
      <c r="C26" s="56">
        <v>2</v>
      </c>
      <c r="D26" s="56"/>
      <c r="E26" s="56">
        <v>2</v>
      </c>
      <c r="F26" s="56">
        <f t="shared" si="0"/>
        <v>4</v>
      </c>
    </row>
    <row r="27" spans="1:6" ht="12.75">
      <c r="A27" s="194" t="s">
        <v>216</v>
      </c>
      <c r="B27" s="194"/>
      <c r="C27" s="140"/>
      <c r="D27" s="56"/>
      <c r="E27" s="56">
        <v>5</v>
      </c>
      <c r="F27" s="56">
        <f t="shared" si="0"/>
        <v>5</v>
      </c>
    </row>
    <row r="28" spans="1:6" ht="0.75" customHeight="1">
      <c r="A28" s="132"/>
      <c r="B28" s="132"/>
      <c r="C28" s="10"/>
      <c r="D28" s="10"/>
      <c r="E28" s="10"/>
      <c r="F28" s="10"/>
    </row>
    <row r="29" spans="1:6" ht="12.75">
      <c r="A29" s="132"/>
      <c r="B29" s="132"/>
      <c r="C29" s="10"/>
      <c r="D29" s="10"/>
      <c r="E29" s="10"/>
      <c r="F29" s="10"/>
    </row>
    <row r="30" ht="12.75">
      <c r="A30" t="s">
        <v>65</v>
      </c>
    </row>
    <row r="31" ht="12.75">
      <c r="A31" t="s">
        <v>66</v>
      </c>
    </row>
  </sheetData>
  <mergeCells count="14">
    <mergeCell ref="A5:A6"/>
    <mergeCell ref="A1:F1"/>
    <mergeCell ref="A2:F2"/>
    <mergeCell ref="A3:F3"/>
    <mergeCell ref="D4:E4"/>
    <mergeCell ref="A17:B17"/>
    <mergeCell ref="A18:B18"/>
    <mergeCell ref="A14:B14"/>
    <mergeCell ref="A15:B15"/>
    <mergeCell ref="A27:B27"/>
    <mergeCell ref="A20:B20"/>
    <mergeCell ref="A21:B21"/>
    <mergeCell ref="A24:B24"/>
    <mergeCell ref="A26:B26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4">
      <selection activeCell="A1" sqref="A1:G1"/>
    </sheetView>
  </sheetViews>
  <sheetFormatPr defaultColWidth="11.421875" defaultRowHeight="12.75"/>
  <cols>
    <col min="1" max="1" width="55.7109375" style="0" customWidth="1"/>
    <col min="2" max="2" width="11.421875" style="77" customWidth="1"/>
  </cols>
  <sheetData>
    <row r="1" spans="1:7" ht="15.75">
      <c r="A1" s="187" t="s">
        <v>46</v>
      </c>
      <c r="B1" s="187"/>
      <c r="C1" s="187"/>
      <c r="D1" s="187"/>
      <c r="E1" s="187"/>
      <c r="F1" s="187"/>
      <c r="G1" s="160"/>
    </row>
    <row r="2" spans="1:7" ht="15.75">
      <c r="A2" s="161" t="s">
        <v>47</v>
      </c>
      <c r="B2" s="161"/>
      <c r="C2" s="161"/>
      <c r="D2" s="161"/>
      <c r="E2" s="161"/>
      <c r="F2" s="161"/>
      <c r="G2" s="162"/>
    </row>
    <row r="3" spans="1:7" ht="24" customHeight="1">
      <c r="A3" s="163" t="s">
        <v>67</v>
      </c>
      <c r="B3" s="164"/>
      <c r="C3" s="164"/>
      <c r="D3" s="164"/>
      <c r="E3" s="164"/>
      <c r="F3" s="164"/>
      <c r="G3" s="201"/>
    </row>
    <row r="4" spans="1:7" ht="12.75">
      <c r="A4" s="75"/>
      <c r="B4" s="202" t="s">
        <v>68</v>
      </c>
      <c r="C4" s="203"/>
      <c r="D4" s="204"/>
      <c r="E4" s="202" t="s">
        <v>69</v>
      </c>
      <c r="F4" s="203"/>
      <c r="G4" s="204"/>
    </row>
    <row r="5" spans="1:7" ht="12.75">
      <c r="A5" s="69"/>
      <c r="B5" s="70" t="s">
        <v>70</v>
      </c>
      <c r="C5" s="70" t="s">
        <v>70</v>
      </c>
      <c r="D5" s="70" t="s">
        <v>22</v>
      </c>
      <c r="E5" s="70" t="s">
        <v>70</v>
      </c>
      <c r="F5" s="70" t="s">
        <v>70</v>
      </c>
      <c r="G5" s="70" t="s">
        <v>22</v>
      </c>
    </row>
    <row r="6" spans="1:9" ht="12.75">
      <c r="A6" s="72"/>
      <c r="B6" s="73" t="s">
        <v>71</v>
      </c>
      <c r="C6" s="73" t="s">
        <v>72</v>
      </c>
      <c r="D6" s="72"/>
      <c r="E6" s="73" t="s">
        <v>71</v>
      </c>
      <c r="F6" s="73" t="s">
        <v>72</v>
      </c>
      <c r="G6" s="72"/>
      <c r="I6" s="77"/>
    </row>
    <row r="7" spans="1:7" ht="12.75">
      <c r="A7" s="56" t="s">
        <v>57</v>
      </c>
      <c r="B7" s="78">
        <v>685</v>
      </c>
      <c r="C7" s="78">
        <v>302</v>
      </c>
      <c r="D7" s="78">
        <f>SUM(B7:C7)</f>
        <v>987</v>
      </c>
      <c r="E7" s="78">
        <v>12687</v>
      </c>
      <c r="F7" s="78">
        <v>7354</v>
      </c>
      <c r="G7" s="78">
        <f>SUM(E7:F7)</f>
        <v>20041</v>
      </c>
    </row>
    <row r="8" spans="1:7" ht="12.75">
      <c r="A8" s="56" t="s">
        <v>58</v>
      </c>
      <c r="B8" s="78">
        <v>1368</v>
      </c>
      <c r="C8" s="78">
        <v>608</v>
      </c>
      <c r="D8" s="78">
        <f aca="true" t="shared" si="0" ref="D8:D30">SUM(B8:C8)</f>
        <v>1976</v>
      </c>
      <c r="E8" s="78">
        <v>25505</v>
      </c>
      <c r="F8" s="78">
        <v>14963</v>
      </c>
      <c r="G8" s="78">
        <f>SUM(E8:F8)</f>
        <v>40468</v>
      </c>
    </row>
    <row r="9" spans="1:7" ht="12.75">
      <c r="A9" s="42" t="s">
        <v>73</v>
      </c>
      <c r="B9" s="78">
        <v>37</v>
      </c>
      <c r="C9" s="78"/>
      <c r="D9" s="78">
        <f t="shared" si="0"/>
        <v>37</v>
      </c>
      <c r="E9" s="79"/>
      <c r="F9" s="79"/>
      <c r="G9" s="79"/>
    </row>
    <row r="10" spans="1:7" ht="12.75">
      <c r="A10" s="56" t="s">
        <v>74</v>
      </c>
      <c r="B10" s="78">
        <v>76</v>
      </c>
      <c r="C10" s="78">
        <v>48</v>
      </c>
      <c r="D10" s="78">
        <f t="shared" si="0"/>
        <v>124</v>
      </c>
      <c r="E10" s="78">
        <v>352</v>
      </c>
      <c r="F10" s="78">
        <v>247</v>
      </c>
      <c r="G10" s="78">
        <f>SUM(E10:F10)</f>
        <v>599</v>
      </c>
    </row>
    <row r="11" spans="1:7" ht="12.75">
      <c r="A11" s="80" t="s">
        <v>60</v>
      </c>
      <c r="B11" s="78">
        <v>679</v>
      </c>
      <c r="C11" s="78">
        <v>373</v>
      </c>
      <c r="D11" s="78">
        <f t="shared" si="0"/>
        <v>1052</v>
      </c>
      <c r="E11" s="78">
        <v>15381</v>
      </c>
      <c r="F11" s="78">
        <v>10157</v>
      </c>
      <c r="G11" s="78">
        <f aca="true" t="shared" si="1" ref="G11:G30">SUM(E11:F11)</f>
        <v>25538</v>
      </c>
    </row>
    <row r="12" spans="1:7" ht="12.75">
      <c r="A12" s="56" t="s">
        <v>61</v>
      </c>
      <c r="B12" s="78">
        <v>220</v>
      </c>
      <c r="C12" s="78">
        <v>106</v>
      </c>
      <c r="D12" s="78">
        <f t="shared" si="0"/>
        <v>326</v>
      </c>
      <c r="E12" s="78">
        <v>5297</v>
      </c>
      <c r="F12" s="78">
        <v>3019</v>
      </c>
      <c r="G12" s="78">
        <f t="shared" si="1"/>
        <v>8316</v>
      </c>
    </row>
    <row r="13" spans="1:7" ht="12.75">
      <c r="A13" s="56" t="s">
        <v>62</v>
      </c>
      <c r="B13" s="78">
        <v>11</v>
      </c>
      <c r="C13" s="78"/>
      <c r="D13" s="78">
        <f t="shared" si="0"/>
        <v>11</v>
      </c>
      <c r="E13" s="78">
        <v>398</v>
      </c>
      <c r="F13" s="78"/>
      <c r="G13" s="78">
        <f>SUM(E13:F13)</f>
        <v>398</v>
      </c>
    </row>
    <row r="14" spans="1:7" ht="12.75">
      <c r="A14" s="56" t="s">
        <v>75</v>
      </c>
      <c r="B14" s="79"/>
      <c r="C14" s="79"/>
      <c r="D14" s="78"/>
      <c r="E14" s="78">
        <v>384</v>
      </c>
      <c r="F14" s="78"/>
      <c r="G14" s="78">
        <f>SUM(E14:F14)</f>
        <v>384</v>
      </c>
    </row>
    <row r="15" spans="1:7" ht="12.75">
      <c r="A15" s="81" t="s">
        <v>76</v>
      </c>
      <c r="B15" s="82">
        <v>126</v>
      </c>
      <c r="C15" s="82">
        <v>35</v>
      </c>
      <c r="D15" s="78">
        <f t="shared" si="0"/>
        <v>161</v>
      </c>
      <c r="E15" s="54">
        <v>2709</v>
      </c>
      <c r="F15" s="54">
        <v>811</v>
      </c>
      <c r="G15" s="78">
        <f t="shared" si="1"/>
        <v>3520</v>
      </c>
    </row>
    <row r="16" spans="1:7" ht="12.75">
      <c r="A16" s="83" t="s">
        <v>77</v>
      </c>
      <c r="B16" s="84"/>
      <c r="C16" s="84"/>
      <c r="D16" s="78"/>
      <c r="E16" s="78">
        <v>284</v>
      </c>
      <c r="F16" s="78">
        <v>112</v>
      </c>
      <c r="G16" s="78">
        <f t="shared" si="1"/>
        <v>396</v>
      </c>
    </row>
    <row r="17" spans="1:7" ht="12.75">
      <c r="A17" s="81" t="s">
        <v>78</v>
      </c>
      <c r="B17" s="85">
        <v>5</v>
      </c>
      <c r="C17" s="85">
        <v>3</v>
      </c>
      <c r="D17" s="78">
        <f t="shared" si="0"/>
        <v>8</v>
      </c>
      <c r="E17" s="78">
        <v>86</v>
      </c>
      <c r="F17" s="78">
        <v>38</v>
      </c>
      <c r="G17" s="78">
        <f t="shared" si="1"/>
        <v>124</v>
      </c>
    </row>
    <row r="18" spans="1:7" ht="12.75">
      <c r="A18" s="81" t="s">
        <v>79</v>
      </c>
      <c r="B18" s="79"/>
      <c r="C18" s="79"/>
      <c r="D18" s="78"/>
      <c r="E18" s="78">
        <v>244</v>
      </c>
      <c r="F18" s="78"/>
      <c r="G18" s="78">
        <f t="shared" si="1"/>
        <v>244</v>
      </c>
    </row>
    <row r="19" spans="1:7" ht="12.75">
      <c r="A19" s="81" t="s">
        <v>80</v>
      </c>
      <c r="B19" s="82">
        <v>127</v>
      </c>
      <c r="C19" s="82">
        <v>37</v>
      </c>
      <c r="D19" s="78">
        <f t="shared" si="0"/>
        <v>164</v>
      </c>
      <c r="E19" s="82">
        <v>2623</v>
      </c>
      <c r="F19" s="78">
        <v>809</v>
      </c>
      <c r="G19" s="78">
        <f t="shared" si="1"/>
        <v>3432</v>
      </c>
    </row>
    <row r="20" spans="1:7" ht="12.75">
      <c r="A20" s="83" t="s">
        <v>77</v>
      </c>
      <c r="B20" s="84"/>
      <c r="C20" s="84"/>
      <c r="D20" s="78"/>
      <c r="E20" s="55">
        <v>146</v>
      </c>
      <c r="F20" s="55">
        <v>62</v>
      </c>
      <c r="G20" s="78">
        <f t="shared" si="1"/>
        <v>208</v>
      </c>
    </row>
    <row r="21" spans="1:7" ht="12.75">
      <c r="A21" s="81" t="s">
        <v>81</v>
      </c>
      <c r="B21" s="85">
        <v>6</v>
      </c>
      <c r="C21" s="85"/>
      <c r="D21" s="78">
        <f t="shared" si="0"/>
        <v>6</v>
      </c>
      <c r="E21" s="78">
        <v>123</v>
      </c>
      <c r="F21" s="78"/>
      <c r="G21" s="78">
        <f t="shared" si="1"/>
        <v>123</v>
      </c>
    </row>
    <row r="22" spans="1:7" ht="12.75">
      <c r="A22" s="81" t="s">
        <v>82</v>
      </c>
      <c r="B22" s="79"/>
      <c r="C22" s="79"/>
      <c r="D22" s="78"/>
      <c r="E22" s="78">
        <v>337</v>
      </c>
      <c r="F22" s="78"/>
      <c r="G22" s="78">
        <f t="shared" si="1"/>
        <v>337</v>
      </c>
    </row>
    <row r="23" spans="1:7" ht="12.75">
      <c r="A23" s="143" t="s">
        <v>212</v>
      </c>
      <c r="B23" s="78">
        <v>26</v>
      </c>
      <c r="C23" s="144">
        <v>7</v>
      </c>
      <c r="D23" s="78">
        <f t="shared" si="0"/>
        <v>33</v>
      </c>
      <c r="E23" s="54">
        <v>354</v>
      </c>
      <c r="F23" s="54">
        <v>95</v>
      </c>
      <c r="G23" s="78">
        <f t="shared" si="1"/>
        <v>449</v>
      </c>
    </row>
    <row r="24" spans="1:7" ht="12.75">
      <c r="A24" s="142" t="s">
        <v>213</v>
      </c>
      <c r="B24" s="79"/>
      <c r="C24" s="144">
        <v>4</v>
      </c>
      <c r="D24" s="78">
        <f t="shared" si="0"/>
        <v>4</v>
      </c>
      <c r="E24" s="54"/>
      <c r="F24" s="54">
        <v>48</v>
      </c>
      <c r="G24" s="78">
        <f t="shared" si="1"/>
        <v>48</v>
      </c>
    </row>
    <row r="25" spans="1:7" ht="12.75">
      <c r="A25" s="143" t="s">
        <v>217</v>
      </c>
      <c r="B25" s="54">
        <v>2</v>
      </c>
      <c r="C25" s="144">
        <v>2</v>
      </c>
      <c r="D25" s="78">
        <f t="shared" si="0"/>
        <v>4</v>
      </c>
      <c r="E25" s="54">
        <v>14</v>
      </c>
      <c r="F25" s="54">
        <v>23</v>
      </c>
      <c r="G25" s="78">
        <f t="shared" si="1"/>
        <v>37</v>
      </c>
    </row>
    <row r="26" spans="1:7" ht="12.75">
      <c r="A26" s="142" t="s">
        <v>216</v>
      </c>
      <c r="B26" s="141"/>
      <c r="C26" s="144">
        <v>9</v>
      </c>
      <c r="D26" s="78">
        <f t="shared" si="0"/>
        <v>9</v>
      </c>
      <c r="E26" s="54"/>
      <c r="F26" s="54">
        <v>115</v>
      </c>
      <c r="G26" s="78">
        <f t="shared" si="1"/>
        <v>115</v>
      </c>
    </row>
    <row r="27" spans="1:7" ht="12.75">
      <c r="A27" s="81" t="s">
        <v>83</v>
      </c>
      <c r="B27" s="82"/>
      <c r="C27" s="82"/>
      <c r="D27" s="78"/>
      <c r="E27" s="82"/>
      <c r="F27" s="82"/>
      <c r="G27" s="78"/>
    </row>
    <row r="28" spans="1:7" ht="12.75">
      <c r="A28" s="86" t="s">
        <v>84</v>
      </c>
      <c r="B28" s="87">
        <v>25</v>
      </c>
      <c r="C28" s="87">
        <v>4</v>
      </c>
      <c r="D28" s="78">
        <f t="shared" si="0"/>
        <v>29</v>
      </c>
      <c r="E28" s="87">
        <v>242</v>
      </c>
      <c r="F28" s="87">
        <v>43</v>
      </c>
      <c r="G28" s="78">
        <f t="shared" si="1"/>
        <v>285</v>
      </c>
    </row>
    <row r="29" spans="1:7" ht="12.75">
      <c r="A29" s="86" t="s">
        <v>85</v>
      </c>
      <c r="B29" s="87"/>
      <c r="C29" s="87">
        <v>3</v>
      </c>
      <c r="D29" s="78">
        <f t="shared" si="0"/>
        <v>3</v>
      </c>
      <c r="E29" s="87"/>
      <c r="F29" s="87">
        <v>35</v>
      </c>
      <c r="G29" s="78">
        <f>SUM(F29)</f>
        <v>35</v>
      </c>
    </row>
    <row r="30" spans="1:7" ht="12.75">
      <c r="A30" s="83" t="s">
        <v>86</v>
      </c>
      <c r="B30" s="55">
        <v>16</v>
      </c>
      <c r="C30" s="55">
        <v>12</v>
      </c>
      <c r="D30" s="78">
        <f t="shared" si="0"/>
        <v>28</v>
      </c>
      <c r="E30" s="55">
        <v>105</v>
      </c>
      <c r="F30" s="55">
        <v>93</v>
      </c>
      <c r="G30" s="78">
        <f t="shared" si="1"/>
        <v>198</v>
      </c>
    </row>
    <row r="31" spans="1:7" ht="12.75">
      <c r="A31" s="88" t="s">
        <v>33</v>
      </c>
      <c r="B31" s="89">
        <f>SUM(B7,B8,B9,B10,B11,B12,B13,B15,B17,B19,B21,B23,B25,B28,B29,B30)</f>
        <v>3409</v>
      </c>
      <c r="C31" s="89">
        <f>SUM(C7,C8,C10,C11,C12,C15,C17,C19,C23,C24,C25,C26,C28,C29,C30)</f>
        <v>1553</v>
      </c>
      <c r="D31" s="89">
        <f>SUM(D7:D30)</f>
        <v>4962</v>
      </c>
      <c r="E31" s="89">
        <f>SUM(E7,E8,E10,E11,E12,E13,E14,E15,E17,E18,E19,E21,E22,E23,E25,E28,E30)</f>
        <v>66841</v>
      </c>
      <c r="F31" s="89">
        <f>SUM(F7,F8,F10,F11,F12,F15,F17,F19,F23,F24,F25,F26,F28,F29,F30)</f>
        <v>37850</v>
      </c>
      <c r="G31" s="89">
        <f>SUM(G7,G8,G10,G11,G12,G13,G14,G15,G17,G18,G19,G21,G22,G23,G24,G25,G26,G28,G29,G30)</f>
        <v>104691</v>
      </c>
    </row>
    <row r="32" spans="1:7" ht="12.75">
      <c r="A32" s="90"/>
      <c r="B32" s="145"/>
      <c r="C32" s="90"/>
      <c r="D32" s="90"/>
      <c r="E32" s="90"/>
      <c r="F32" s="90"/>
      <c r="G32" s="90"/>
    </row>
    <row r="34" ht="12.75">
      <c r="A34" t="s">
        <v>87</v>
      </c>
    </row>
    <row r="35" ht="12.75">
      <c r="A35" t="s">
        <v>88</v>
      </c>
    </row>
    <row r="36" ht="12.75">
      <c r="A36" t="s">
        <v>89</v>
      </c>
    </row>
    <row r="39" ht="12.75">
      <c r="A39" t="s">
        <v>90</v>
      </c>
    </row>
  </sheetData>
  <mergeCells count="5">
    <mergeCell ref="A1:G1"/>
    <mergeCell ref="A2:G2"/>
    <mergeCell ref="A3:G3"/>
    <mergeCell ref="B4:D4"/>
    <mergeCell ref="E4:G4"/>
  </mergeCells>
  <printOptions/>
  <pageMargins left="0.7874015748031497" right="0.7874015748031497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D18" sqref="D18"/>
    </sheetView>
  </sheetViews>
  <sheetFormatPr defaultColWidth="11.421875" defaultRowHeight="12.75"/>
  <cols>
    <col min="1" max="1" width="27.140625" style="0" bestFit="1" customWidth="1"/>
    <col min="2" max="11" width="7.57421875" style="0" bestFit="1" customWidth="1"/>
    <col min="12" max="12" width="7.57421875" style="153" bestFit="1" customWidth="1"/>
  </cols>
  <sheetData>
    <row r="1" spans="1:12" ht="15.75">
      <c r="A1" s="187" t="s">
        <v>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51"/>
    </row>
    <row r="2" spans="1:12" ht="15.75">
      <c r="A2" s="161" t="s">
        <v>47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51"/>
    </row>
    <row r="3" spans="1:12" ht="12.75">
      <c r="A3" s="147" t="s">
        <v>91</v>
      </c>
      <c r="B3" s="148"/>
      <c r="C3" s="148"/>
      <c r="D3" s="148"/>
      <c r="E3" s="148"/>
      <c r="F3" s="148"/>
      <c r="G3" s="148"/>
      <c r="H3" s="148"/>
      <c r="I3" s="148"/>
      <c r="J3" s="148"/>
      <c r="K3" s="146"/>
      <c r="L3" s="149"/>
    </row>
    <row r="4" spans="1:14" ht="12.75">
      <c r="A4" s="91" t="s">
        <v>92</v>
      </c>
      <c r="B4" s="92" t="s">
        <v>93</v>
      </c>
      <c r="C4" s="92" t="s">
        <v>94</v>
      </c>
      <c r="D4" s="92" t="s">
        <v>95</v>
      </c>
      <c r="E4" s="92" t="s">
        <v>96</v>
      </c>
      <c r="F4" s="92" t="s">
        <v>97</v>
      </c>
      <c r="G4" s="92" t="s">
        <v>98</v>
      </c>
      <c r="H4" s="92" t="s">
        <v>99</v>
      </c>
      <c r="I4" s="92" t="s">
        <v>100</v>
      </c>
      <c r="J4" s="93" t="s">
        <v>101</v>
      </c>
      <c r="K4" s="93" t="s">
        <v>102</v>
      </c>
      <c r="L4" s="152" t="s">
        <v>220</v>
      </c>
      <c r="N4" s="150"/>
    </row>
    <row r="5" spans="1:14" ht="12.75">
      <c r="A5" s="56" t="s">
        <v>103</v>
      </c>
      <c r="B5" s="56">
        <v>16968</v>
      </c>
      <c r="C5" s="56">
        <v>17436</v>
      </c>
      <c r="D5" s="56">
        <v>18461</v>
      </c>
      <c r="E5" s="56">
        <v>19144</v>
      </c>
      <c r="F5" s="56">
        <v>19582</v>
      </c>
      <c r="G5" s="56">
        <v>19644</v>
      </c>
      <c r="H5" s="56">
        <v>19779</v>
      </c>
      <c r="I5" s="56">
        <v>20370</v>
      </c>
      <c r="J5" s="78">
        <v>20361</v>
      </c>
      <c r="K5" s="94">
        <v>20395</v>
      </c>
      <c r="L5" s="94">
        <v>20041</v>
      </c>
      <c r="N5" s="150"/>
    </row>
    <row r="6" spans="1:12" ht="12.75">
      <c r="A6" s="56" t="s">
        <v>58</v>
      </c>
      <c r="B6" s="56">
        <v>32379</v>
      </c>
      <c r="C6" s="56">
        <v>33141</v>
      </c>
      <c r="D6" s="56">
        <v>34599</v>
      </c>
      <c r="E6" s="56">
        <v>36127</v>
      </c>
      <c r="F6" s="56">
        <v>37179</v>
      </c>
      <c r="G6" s="56">
        <v>38055</v>
      </c>
      <c r="H6" s="56">
        <v>38826</v>
      </c>
      <c r="I6" s="56">
        <v>39221</v>
      </c>
      <c r="J6" s="78">
        <v>39592</v>
      </c>
      <c r="K6" s="94">
        <v>39762</v>
      </c>
      <c r="L6" s="94">
        <v>40468</v>
      </c>
    </row>
    <row r="7" spans="1:12" ht="12.75">
      <c r="A7" s="56" t="s">
        <v>60</v>
      </c>
      <c r="B7" s="56">
        <v>21515</v>
      </c>
      <c r="C7" s="56">
        <v>21595</v>
      </c>
      <c r="D7" s="56">
        <v>21871</v>
      </c>
      <c r="E7" s="56">
        <v>22432</v>
      </c>
      <c r="F7" s="56">
        <v>23103</v>
      </c>
      <c r="G7" s="56">
        <v>23603</v>
      </c>
      <c r="H7" s="56">
        <v>24001</v>
      </c>
      <c r="I7" s="56">
        <v>24528</v>
      </c>
      <c r="J7" s="56">
        <v>24780</v>
      </c>
      <c r="K7" s="94">
        <v>25227</v>
      </c>
      <c r="L7" s="94">
        <v>25538</v>
      </c>
    </row>
    <row r="8" spans="1:12" ht="12.75">
      <c r="A8" s="56" t="s">
        <v>104</v>
      </c>
      <c r="B8" s="56">
        <v>7291</v>
      </c>
      <c r="C8" s="56">
        <v>7459</v>
      </c>
      <c r="D8" s="56">
        <v>7191</v>
      </c>
      <c r="E8" s="56">
        <v>7098</v>
      </c>
      <c r="F8" s="56">
        <v>7318</v>
      </c>
      <c r="G8" s="56">
        <v>7562</v>
      </c>
      <c r="H8" s="56">
        <v>7949</v>
      </c>
      <c r="I8" s="56">
        <v>8148</v>
      </c>
      <c r="J8" s="56">
        <v>8474</v>
      </c>
      <c r="K8" s="94">
        <v>8596</v>
      </c>
      <c r="L8" s="94">
        <v>8714</v>
      </c>
    </row>
    <row r="9" spans="1:12" ht="12.75">
      <c r="A9" s="56" t="s">
        <v>105</v>
      </c>
      <c r="B9" s="56">
        <v>3249</v>
      </c>
      <c r="C9" s="56">
        <v>3049</v>
      </c>
      <c r="D9" s="56">
        <v>2940</v>
      </c>
      <c r="E9" s="56">
        <v>3037</v>
      </c>
      <c r="F9" s="56">
        <v>3186</v>
      </c>
      <c r="G9" s="56">
        <v>3409</v>
      </c>
      <c r="H9" s="56">
        <v>3361</v>
      </c>
      <c r="I9" s="56">
        <v>3421</v>
      </c>
      <c r="J9" s="56">
        <v>3848</v>
      </c>
      <c r="K9" s="94">
        <v>3892</v>
      </c>
      <c r="L9" s="94">
        <v>3888</v>
      </c>
    </row>
    <row r="10" spans="1:12" ht="12.75">
      <c r="A10" s="56" t="s">
        <v>106</v>
      </c>
      <c r="B10" s="56">
        <v>3226</v>
      </c>
      <c r="C10" s="56">
        <v>2946</v>
      </c>
      <c r="D10" s="56">
        <v>2852</v>
      </c>
      <c r="E10" s="56">
        <v>2904</v>
      </c>
      <c r="F10" s="56">
        <v>2918</v>
      </c>
      <c r="G10" s="56">
        <v>3035</v>
      </c>
      <c r="H10" s="56">
        <v>3240</v>
      </c>
      <c r="I10" s="56">
        <v>3353</v>
      </c>
      <c r="J10" s="56">
        <v>3622</v>
      </c>
      <c r="K10" s="94">
        <v>3996</v>
      </c>
      <c r="L10" s="94">
        <v>3892</v>
      </c>
    </row>
    <row r="11" spans="1:12" ht="12.75">
      <c r="A11" s="56" t="s">
        <v>218</v>
      </c>
      <c r="B11" s="56"/>
      <c r="C11" s="56"/>
      <c r="D11" s="56"/>
      <c r="E11" s="56"/>
      <c r="F11" s="56"/>
      <c r="G11" s="56"/>
      <c r="H11" s="56"/>
      <c r="I11" s="56"/>
      <c r="J11" s="56"/>
      <c r="K11" s="94"/>
      <c r="L11" s="94">
        <v>497</v>
      </c>
    </row>
    <row r="12" spans="1:12" ht="12.75">
      <c r="A12" s="56" t="s">
        <v>219</v>
      </c>
      <c r="B12" s="56"/>
      <c r="C12" s="56"/>
      <c r="D12" s="56"/>
      <c r="E12" s="56"/>
      <c r="F12" s="56"/>
      <c r="G12" s="56"/>
      <c r="H12" s="56"/>
      <c r="I12" s="56"/>
      <c r="J12" s="56"/>
      <c r="K12" s="94"/>
      <c r="L12" s="94">
        <v>152</v>
      </c>
    </row>
    <row r="13" spans="1:12" ht="12.75">
      <c r="A13" s="56" t="s">
        <v>107</v>
      </c>
      <c r="B13" s="56">
        <v>858</v>
      </c>
      <c r="C13" s="56">
        <v>923</v>
      </c>
      <c r="D13" s="56">
        <v>833</v>
      </c>
      <c r="E13" s="56">
        <v>875</v>
      </c>
      <c r="F13" s="56">
        <v>930</v>
      </c>
      <c r="G13" s="56">
        <v>949</v>
      </c>
      <c r="H13" s="56">
        <v>1077</v>
      </c>
      <c r="I13" s="56">
        <v>1071</v>
      </c>
      <c r="J13" s="56">
        <v>1084</v>
      </c>
      <c r="K13" s="94">
        <v>1158</v>
      </c>
      <c r="L13" s="94">
        <v>518</v>
      </c>
    </row>
    <row r="14" spans="1:12" ht="12.75">
      <c r="A14" s="95" t="s">
        <v>33</v>
      </c>
      <c r="B14" s="88">
        <f aca="true" t="shared" si="0" ref="B14:J14">SUM(B5:B13)</f>
        <v>85486</v>
      </c>
      <c r="C14" s="88">
        <f t="shared" si="0"/>
        <v>86549</v>
      </c>
      <c r="D14" s="88">
        <f t="shared" si="0"/>
        <v>88747</v>
      </c>
      <c r="E14" s="88">
        <f t="shared" si="0"/>
        <v>91617</v>
      </c>
      <c r="F14" s="88">
        <f t="shared" si="0"/>
        <v>94216</v>
      </c>
      <c r="G14" s="88">
        <f t="shared" si="0"/>
        <v>96257</v>
      </c>
      <c r="H14" s="88">
        <f t="shared" si="0"/>
        <v>98233</v>
      </c>
      <c r="I14" s="88">
        <f t="shared" si="0"/>
        <v>100112</v>
      </c>
      <c r="J14" s="88">
        <f t="shared" si="0"/>
        <v>101761</v>
      </c>
      <c r="K14" s="88">
        <f>SUM(K5:K13)</f>
        <v>103026</v>
      </c>
      <c r="L14" s="88">
        <f>SUM(L5:L13)</f>
        <v>103708</v>
      </c>
    </row>
  </sheetData>
  <mergeCells count="2">
    <mergeCell ref="A1:K1"/>
    <mergeCell ref="A2:K2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H12" sqref="H12"/>
    </sheetView>
  </sheetViews>
  <sheetFormatPr defaultColWidth="11.421875" defaultRowHeight="12.75"/>
  <cols>
    <col min="1" max="1" width="13.28125" style="0" bestFit="1" customWidth="1"/>
    <col min="2" max="2" width="19.57421875" style="0" bestFit="1" customWidth="1"/>
    <col min="3" max="3" width="12.00390625" style="0" bestFit="1" customWidth="1"/>
    <col min="4" max="4" width="10.421875" style="0" bestFit="1" customWidth="1"/>
    <col min="5" max="11" width="7.28125" style="0" customWidth="1"/>
    <col min="12" max="12" width="7.140625" style="0" bestFit="1" customWidth="1"/>
  </cols>
  <sheetData>
    <row r="1" spans="1:12" ht="15.75">
      <c r="A1" s="187" t="s">
        <v>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96"/>
    </row>
    <row r="2" spans="1:12" ht="15.75">
      <c r="A2" s="161" t="s">
        <v>47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96"/>
    </row>
    <row r="3" spans="1:12" ht="15" customHeight="1">
      <c r="A3" s="207" t="s">
        <v>108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  <c r="L3" s="97"/>
    </row>
    <row r="4" spans="1:12" ht="28.5" customHeight="1">
      <c r="A4" s="209" t="s">
        <v>109</v>
      </c>
      <c r="B4" s="99"/>
      <c r="C4" s="99"/>
      <c r="D4" s="100"/>
      <c r="E4" s="210" t="s">
        <v>110</v>
      </c>
      <c r="F4" s="211"/>
      <c r="G4" s="211"/>
      <c r="H4" s="211"/>
      <c r="I4" s="211"/>
      <c r="J4" s="211"/>
      <c r="K4" s="211"/>
      <c r="L4" s="212"/>
    </row>
    <row r="5" spans="1:12" ht="114.75" customHeight="1">
      <c r="A5" s="209"/>
      <c r="B5" s="101" t="s">
        <v>111</v>
      </c>
      <c r="C5" s="102" t="s">
        <v>112</v>
      </c>
      <c r="D5" s="98" t="s">
        <v>68</v>
      </c>
      <c r="E5" s="103" t="s">
        <v>113</v>
      </c>
      <c r="F5" s="104" t="s">
        <v>114</v>
      </c>
      <c r="G5" s="105" t="s">
        <v>115</v>
      </c>
      <c r="H5" s="103" t="s">
        <v>116</v>
      </c>
      <c r="I5" s="103" t="s">
        <v>117</v>
      </c>
      <c r="J5" s="105" t="s">
        <v>118</v>
      </c>
      <c r="K5" s="106" t="s">
        <v>119</v>
      </c>
      <c r="L5" s="98" t="s">
        <v>33</v>
      </c>
    </row>
    <row r="6" spans="1:12" ht="12.75">
      <c r="A6" s="205" t="s">
        <v>50</v>
      </c>
      <c r="B6" s="94" t="s">
        <v>120</v>
      </c>
      <c r="C6" s="56">
        <v>2</v>
      </c>
      <c r="D6" s="56">
        <v>29</v>
      </c>
      <c r="E6" s="56"/>
      <c r="F6" s="56">
        <v>3</v>
      </c>
      <c r="G6" s="56">
        <v>30</v>
      </c>
      <c r="H6" s="56"/>
      <c r="I6" s="56">
        <v>4</v>
      </c>
      <c r="J6" s="56"/>
      <c r="K6" s="56">
        <v>74</v>
      </c>
      <c r="L6" s="56">
        <f>SUM(E6:K6)</f>
        <v>111</v>
      </c>
    </row>
    <row r="7" spans="1:12" ht="12.75">
      <c r="A7" s="205"/>
      <c r="B7" s="94" t="s">
        <v>121</v>
      </c>
      <c r="C7" s="56">
        <v>45</v>
      </c>
      <c r="D7" s="56">
        <v>47</v>
      </c>
      <c r="E7" s="56">
        <v>4</v>
      </c>
      <c r="F7" s="56">
        <v>2</v>
      </c>
      <c r="G7" s="56">
        <v>139</v>
      </c>
      <c r="H7" s="56"/>
      <c r="I7" s="56">
        <v>13</v>
      </c>
      <c r="J7" s="56"/>
      <c r="K7" s="56">
        <v>83</v>
      </c>
      <c r="L7" s="56">
        <f>SUM(E7:K7)</f>
        <v>241</v>
      </c>
    </row>
    <row r="8" spans="1:12" ht="12.75">
      <c r="A8" s="205"/>
      <c r="B8" s="107" t="s">
        <v>22</v>
      </c>
      <c r="C8" s="56">
        <v>47</v>
      </c>
      <c r="D8" s="56">
        <v>76</v>
      </c>
      <c r="E8" s="56">
        <v>4</v>
      </c>
      <c r="F8" s="56">
        <v>5</v>
      </c>
      <c r="G8" s="56">
        <v>169</v>
      </c>
      <c r="H8" s="56"/>
      <c r="I8" s="56">
        <v>17</v>
      </c>
      <c r="J8" s="56"/>
      <c r="K8" s="56">
        <v>157</v>
      </c>
      <c r="L8" s="56">
        <v>352</v>
      </c>
    </row>
    <row r="9" spans="1:12" ht="12.75">
      <c r="A9" s="205" t="s">
        <v>51</v>
      </c>
      <c r="B9" s="94" t="s">
        <v>120</v>
      </c>
      <c r="C9" s="56">
        <v>3</v>
      </c>
      <c r="D9" s="56">
        <v>27</v>
      </c>
      <c r="E9" s="56"/>
      <c r="F9" s="56"/>
      <c r="G9" s="56">
        <v>32</v>
      </c>
      <c r="H9" s="56"/>
      <c r="I9" s="56">
        <v>3</v>
      </c>
      <c r="J9" s="56"/>
      <c r="K9" s="56">
        <v>91</v>
      </c>
      <c r="L9" s="56">
        <f>SUM(E9:K9)</f>
        <v>126</v>
      </c>
    </row>
    <row r="10" spans="1:12" ht="12.75">
      <c r="A10" s="205"/>
      <c r="B10" s="94" t="s">
        <v>121</v>
      </c>
      <c r="C10" s="56">
        <v>18</v>
      </c>
      <c r="D10" s="56">
        <v>21</v>
      </c>
      <c r="E10" s="56"/>
      <c r="F10" s="56">
        <v>1</v>
      </c>
      <c r="G10" s="56">
        <v>49</v>
      </c>
      <c r="H10" s="56"/>
      <c r="I10" s="56">
        <v>18</v>
      </c>
      <c r="J10" s="56">
        <v>2</v>
      </c>
      <c r="K10" s="56">
        <v>51</v>
      </c>
      <c r="L10" s="56">
        <v>121</v>
      </c>
    </row>
    <row r="11" spans="1:12" ht="12.75">
      <c r="A11" s="205"/>
      <c r="B11" s="107" t="s">
        <v>22</v>
      </c>
      <c r="C11" s="56">
        <v>21</v>
      </c>
      <c r="D11" s="56">
        <v>48</v>
      </c>
      <c r="E11" s="56"/>
      <c r="F11" s="56">
        <v>1</v>
      </c>
      <c r="G11" s="56">
        <v>81</v>
      </c>
      <c r="H11" s="56"/>
      <c r="I11" s="56">
        <v>21</v>
      </c>
      <c r="J11" s="56">
        <v>2</v>
      </c>
      <c r="K11" s="56">
        <v>142</v>
      </c>
      <c r="L11" s="56">
        <f>SUM(E11:K11)</f>
        <v>247</v>
      </c>
    </row>
    <row r="12" spans="1:12" ht="12.75">
      <c r="A12" s="206" t="s">
        <v>33</v>
      </c>
      <c r="B12" s="206"/>
      <c r="C12" s="88">
        <f>SUM(C11,C8)</f>
        <v>68</v>
      </c>
      <c r="D12" s="88">
        <f>SUM(D11,D8)</f>
        <v>124</v>
      </c>
      <c r="E12" s="88">
        <f>SUM(E11,E8)</f>
        <v>4</v>
      </c>
      <c r="F12" s="88">
        <f>SUM(F11,F8)</f>
        <v>6</v>
      </c>
      <c r="G12" s="88">
        <f>SUM(G11,G8)</f>
        <v>250</v>
      </c>
      <c r="H12" s="88"/>
      <c r="I12" s="88">
        <f>SUM(I11,I8)</f>
        <v>38</v>
      </c>
      <c r="J12" s="88">
        <f>SUM(J11,J8)</f>
        <v>2</v>
      </c>
      <c r="K12" s="88">
        <f>SUM(K11,K8)</f>
        <v>299</v>
      </c>
      <c r="L12" s="88">
        <f>SUM(L11,L8)</f>
        <v>599</v>
      </c>
    </row>
    <row r="16" ht="12.75">
      <c r="A16" t="s">
        <v>122</v>
      </c>
    </row>
  </sheetData>
  <mergeCells count="8">
    <mergeCell ref="A6:A8"/>
    <mergeCell ref="A9:A11"/>
    <mergeCell ref="A12:B12"/>
    <mergeCell ref="A1:K1"/>
    <mergeCell ref="A2:K2"/>
    <mergeCell ref="A3:K3"/>
    <mergeCell ref="A4:A5"/>
    <mergeCell ref="E4:L4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1" sqref="A11"/>
    </sheetView>
  </sheetViews>
  <sheetFormatPr defaultColWidth="11.421875" defaultRowHeight="12.75"/>
  <cols>
    <col min="1" max="1" width="63.7109375" style="0" bestFit="1" customWidth="1"/>
  </cols>
  <sheetData>
    <row r="1" spans="1:4" ht="15.75">
      <c r="A1" s="187" t="s">
        <v>46</v>
      </c>
      <c r="B1" s="187"/>
      <c r="C1" s="187"/>
      <c r="D1" s="187"/>
    </row>
    <row r="2" spans="1:4" ht="15.75">
      <c r="A2" s="161" t="s">
        <v>47</v>
      </c>
      <c r="B2" s="161"/>
      <c r="C2" s="161"/>
      <c r="D2" s="161"/>
    </row>
    <row r="3" spans="1:4" ht="24.75" customHeight="1">
      <c r="A3" s="163" t="s">
        <v>123</v>
      </c>
      <c r="B3" s="164"/>
      <c r="C3" s="164"/>
      <c r="D3" s="201"/>
    </row>
    <row r="4" spans="1:4" ht="12.75">
      <c r="A4" s="91" t="s">
        <v>124</v>
      </c>
      <c r="B4" s="91" t="s">
        <v>125</v>
      </c>
      <c r="C4" s="91" t="s">
        <v>126</v>
      </c>
      <c r="D4" s="98" t="s">
        <v>33</v>
      </c>
    </row>
    <row r="5" spans="1:4" ht="12.75">
      <c r="A5" s="56" t="s">
        <v>127</v>
      </c>
      <c r="B5" s="56">
        <v>832</v>
      </c>
      <c r="C5" s="56">
        <v>312</v>
      </c>
      <c r="D5" s="56">
        <f>SUM(B5:C5)</f>
        <v>1144</v>
      </c>
    </row>
    <row r="6" spans="1:4" ht="12.75">
      <c r="A6" s="56" t="s">
        <v>128</v>
      </c>
      <c r="B6" s="56">
        <v>1831</v>
      </c>
      <c r="C6" s="56">
        <v>942</v>
      </c>
      <c r="D6" s="56">
        <f aca="true" t="shared" si="0" ref="D6:D17">SUM(B6:C6)</f>
        <v>2773</v>
      </c>
    </row>
    <row r="7" spans="1:4" ht="12.75">
      <c r="A7" s="56" t="s">
        <v>129</v>
      </c>
      <c r="B7" s="56">
        <v>957</v>
      </c>
      <c r="C7" s="56">
        <v>553</v>
      </c>
      <c r="D7" s="56">
        <f t="shared" si="0"/>
        <v>1510</v>
      </c>
    </row>
    <row r="8" spans="1:4" ht="12.75">
      <c r="A8" s="56" t="s">
        <v>130</v>
      </c>
      <c r="B8" s="56">
        <v>94</v>
      </c>
      <c r="C8" s="56">
        <v>74</v>
      </c>
      <c r="D8" s="56">
        <f t="shared" si="0"/>
        <v>168</v>
      </c>
    </row>
    <row r="9" spans="1:4" ht="12.75">
      <c r="A9" s="56" t="s">
        <v>131</v>
      </c>
      <c r="B9" s="56">
        <v>761</v>
      </c>
      <c r="C9" s="56">
        <v>200</v>
      </c>
      <c r="D9" s="56">
        <f t="shared" si="0"/>
        <v>961</v>
      </c>
    </row>
    <row r="10" spans="1:4" ht="12.75">
      <c r="A10" s="56" t="s">
        <v>132</v>
      </c>
      <c r="B10" s="56">
        <v>825</v>
      </c>
      <c r="C10" s="56">
        <v>119</v>
      </c>
      <c r="D10" s="56">
        <f t="shared" si="0"/>
        <v>944</v>
      </c>
    </row>
    <row r="11" spans="1:4" ht="12.75">
      <c r="A11" s="56" t="s">
        <v>133</v>
      </c>
      <c r="B11" s="56">
        <v>28</v>
      </c>
      <c r="C11" s="56">
        <v>45</v>
      </c>
      <c r="D11" s="56">
        <f t="shared" si="0"/>
        <v>73</v>
      </c>
    </row>
    <row r="12" spans="1:4" ht="12.75">
      <c r="A12" s="56" t="s">
        <v>134</v>
      </c>
      <c r="B12" s="56">
        <v>939</v>
      </c>
      <c r="C12" s="56">
        <v>365</v>
      </c>
      <c r="D12" s="56">
        <f t="shared" si="0"/>
        <v>1304</v>
      </c>
    </row>
    <row r="13" spans="1:4" ht="12.75">
      <c r="A13" s="56" t="s">
        <v>135</v>
      </c>
      <c r="B13" s="56">
        <v>75</v>
      </c>
      <c r="C13" s="56"/>
      <c r="D13" s="56">
        <f t="shared" si="0"/>
        <v>75</v>
      </c>
    </row>
    <row r="14" spans="1:4" ht="12.75">
      <c r="A14" s="56" t="s">
        <v>136</v>
      </c>
      <c r="B14" s="56">
        <v>93</v>
      </c>
      <c r="C14" s="56">
        <v>36</v>
      </c>
      <c r="D14" s="56">
        <f t="shared" si="0"/>
        <v>129</v>
      </c>
    </row>
    <row r="15" spans="1:4" ht="12.75">
      <c r="A15" s="56" t="s">
        <v>137</v>
      </c>
      <c r="B15" s="56">
        <v>357</v>
      </c>
      <c r="C15" s="56">
        <v>53</v>
      </c>
      <c r="D15" s="56">
        <f t="shared" si="0"/>
        <v>410</v>
      </c>
    </row>
    <row r="16" spans="1:4" ht="12.75">
      <c r="A16" s="56" t="s">
        <v>138</v>
      </c>
      <c r="B16" s="56"/>
      <c r="C16" s="56">
        <v>48</v>
      </c>
      <c r="D16" s="56">
        <f t="shared" si="0"/>
        <v>48</v>
      </c>
    </row>
    <row r="17" spans="1:4" ht="12.75">
      <c r="A17" s="95" t="s">
        <v>33</v>
      </c>
      <c r="B17" s="88">
        <f>SUM(B5:B16)</f>
        <v>6792</v>
      </c>
      <c r="C17" s="88">
        <f>SUM(C5:C16)</f>
        <v>2747</v>
      </c>
      <c r="D17" s="56">
        <f t="shared" si="0"/>
        <v>9539</v>
      </c>
    </row>
    <row r="20" spans="1:4" ht="12.75" customHeight="1">
      <c r="A20" s="213" t="s">
        <v>139</v>
      </c>
      <c r="B20" s="213"/>
      <c r="C20" s="213"/>
      <c r="D20" s="213"/>
    </row>
    <row r="21" ht="12.75">
      <c r="A21" t="s">
        <v>140</v>
      </c>
    </row>
    <row r="22" ht="12.75">
      <c r="A22" t="s">
        <v>141</v>
      </c>
    </row>
  </sheetData>
  <mergeCells count="4">
    <mergeCell ref="A1:D1"/>
    <mergeCell ref="A2:D2"/>
    <mergeCell ref="A3:D3"/>
    <mergeCell ref="A20:D20"/>
  </mergeCells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K13" sqref="K13"/>
    </sheetView>
  </sheetViews>
  <sheetFormatPr defaultColWidth="11.421875" defaultRowHeight="12.75"/>
  <cols>
    <col min="1" max="1" width="19.00390625" style="0" bestFit="1" customWidth="1"/>
    <col min="2" max="2" width="7.140625" style="77" bestFit="1" customWidth="1"/>
    <col min="3" max="3" width="7.00390625" style="77" bestFit="1" customWidth="1"/>
    <col min="4" max="4" width="7.140625" style="0" bestFit="1" customWidth="1"/>
    <col min="5" max="5" width="7.00390625" style="0" bestFit="1" customWidth="1"/>
    <col min="6" max="6" width="7.140625" style="0" bestFit="1" customWidth="1"/>
    <col min="7" max="7" width="7.00390625" style="0" bestFit="1" customWidth="1"/>
    <col min="8" max="8" width="7.140625" style="0" bestFit="1" customWidth="1"/>
    <col min="9" max="9" width="7.00390625" style="0" bestFit="1" customWidth="1"/>
  </cols>
  <sheetData>
    <row r="1" spans="1:9" ht="15.75">
      <c r="A1" s="214" t="s">
        <v>46</v>
      </c>
      <c r="B1" s="214"/>
      <c r="C1" s="214"/>
      <c r="D1" s="214"/>
      <c r="E1" s="214"/>
      <c r="F1" s="214"/>
      <c r="G1" s="214"/>
      <c r="H1" s="214"/>
      <c r="I1" s="215"/>
    </row>
    <row r="2" spans="1:9" ht="15.75">
      <c r="A2" s="161" t="s">
        <v>47</v>
      </c>
      <c r="B2" s="161"/>
      <c r="C2" s="161"/>
      <c r="D2" s="161"/>
      <c r="E2" s="161"/>
      <c r="F2" s="161"/>
      <c r="G2" s="161"/>
      <c r="H2" s="161"/>
      <c r="I2" s="216"/>
    </row>
    <row r="3" spans="1:9" ht="15.75">
      <c r="A3" s="208" t="s">
        <v>142</v>
      </c>
      <c r="B3" s="217"/>
      <c r="C3" s="217"/>
      <c r="D3" s="217"/>
      <c r="E3" s="217"/>
      <c r="F3" s="217"/>
      <c r="G3" s="217"/>
      <c r="H3" s="217"/>
      <c r="I3" s="218"/>
    </row>
    <row r="4" spans="1:9" ht="12.75">
      <c r="A4" s="93"/>
      <c r="B4" s="209" t="s">
        <v>143</v>
      </c>
      <c r="C4" s="209"/>
      <c r="D4" s="209" t="s">
        <v>144</v>
      </c>
      <c r="E4" s="209"/>
      <c r="F4" s="209" t="s">
        <v>145</v>
      </c>
      <c r="G4" s="209"/>
      <c r="H4" s="209" t="s">
        <v>146</v>
      </c>
      <c r="I4" s="209"/>
    </row>
    <row r="5" spans="1:9" ht="12.75">
      <c r="A5" s="91" t="s">
        <v>109</v>
      </c>
      <c r="B5" s="92" t="s">
        <v>147</v>
      </c>
      <c r="C5" s="92" t="s">
        <v>148</v>
      </c>
      <c r="D5" s="92" t="s">
        <v>147</v>
      </c>
      <c r="E5" s="92" t="s">
        <v>148</v>
      </c>
      <c r="F5" s="92" t="s">
        <v>147</v>
      </c>
      <c r="G5" s="92" t="s">
        <v>148</v>
      </c>
      <c r="H5" s="92" t="s">
        <v>147</v>
      </c>
      <c r="I5" s="92" t="s">
        <v>148</v>
      </c>
    </row>
    <row r="6" spans="1:9" ht="12.75">
      <c r="A6" s="56" t="s">
        <v>103</v>
      </c>
      <c r="B6" s="78">
        <v>4978</v>
      </c>
      <c r="C6" s="78">
        <v>5041</v>
      </c>
      <c r="D6" s="78">
        <v>3512</v>
      </c>
      <c r="E6" s="78">
        <v>971</v>
      </c>
      <c r="F6" s="78"/>
      <c r="G6" s="78">
        <v>53</v>
      </c>
      <c r="H6" s="78">
        <v>4197</v>
      </c>
      <c r="I6" s="78">
        <v>1289</v>
      </c>
    </row>
    <row r="7" spans="1:9" ht="12.75">
      <c r="A7" s="56" t="s">
        <v>58</v>
      </c>
      <c r="B7" s="78">
        <v>11324</v>
      </c>
      <c r="C7" s="78">
        <v>9792</v>
      </c>
      <c r="D7" s="78">
        <v>5937</v>
      </c>
      <c r="E7" s="78">
        <v>2341</v>
      </c>
      <c r="F7" s="78">
        <v>9</v>
      </c>
      <c r="G7" s="78">
        <v>106</v>
      </c>
      <c r="H7" s="78">
        <v>8235</v>
      </c>
      <c r="I7" s="78">
        <v>2724</v>
      </c>
    </row>
    <row r="8" spans="1:9" ht="12.75">
      <c r="A8" s="56" t="s">
        <v>60</v>
      </c>
      <c r="B8" s="78">
        <v>9021</v>
      </c>
      <c r="C8" s="78">
        <v>7572</v>
      </c>
      <c r="D8" s="78">
        <v>1603</v>
      </c>
      <c r="E8" s="78">
        <v>916</v>
      </c>
      <c r="F8" s="78">
        <v>39</v>
      </c>
      <c r="G8" s="78"/>
      <c r="H8" s="78">
        <v>4718</v>
      </c>
      <c r="I8" s="78">
        <v>1669</v>
      </c>
    </row>
    <row r="9" spans="1:9" ht="12.75">
      <c r="A9" s="56" t="s">
        <v>149</v>
      </c>
      <c r="B9" s="78">
        <v>4004</v>
      </c>
      <c r="C9" s="78">
        <v>2662</v>
      </c>
      <c r="D9" s="78">
        <v>277</v>
      </c>
      <c r="E9" s="78">
        <v>79</v>
      </c>
      <c r="F9" s="78"/>
      <c r="G9" s="78"/>
      <c r="H9" s="78">
        <v>1798</v>
      </c>
      <c r="I9" s="78">
        <v>278</v>
      </c>
    </row>
    <row r="10" spans="1:9" ht="12.75">
      <c r="A10" s="56" t="s">
        <v>150</v>
      </c>
      <c r="B10" s="78">
        <v>5954</v>
      </c>
      <c r="C10" s="78">
        <v>1658</v>
      </c>
      <c r="D10" s="78"/>
      <c r="E10" s="78"/>
      <c r="F10" s="78"/>
      <c r="G10" s="78"/>
      <c r="H10" s="78">
        <v>168</v>
      </c>
      <c r="I10" s="78"/>
    </row>
    <row r="11" spans="1:9" ht="12.75">
      <c r="A11" s="110" t="s">
        <v>221</v>
      </c>
      <c r="B11" s="78">
        <v>354</v>
      </c>
      <c r="C11" s="78">
        <v>143</v>
      </c>
      <c r="D11" s="56"/>
      <c r="E11" s="56"/>
      <c r="F11" s="56"/>
      <c r="G11" s="56"/>
      <c r="H11" s="56"/>
      <c r="I11" s="56"/>
    </row>
    <row r="13" ht="12.75">
      <c r="A13" t="s">
        <v>151</v>
      </c>
    </row>
  </sheetData>
  <mergeCells count="7">
    <mergeCell ref="A1:I1"/>
    <mergeCell ref="A2:I2"/>
    <mergeCell ref="A3:I3"/>
    <mergeCell ref="B4:C4"/>
    <mergeCell ref="D4:E4"/>
    <mergeCell ref="F4:G4"/>
    <mergeCell ref="H4:I4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A15" sqref="A15"/>
    </sheetView>
  </sheetViews>
  <sheetFormatPr defaultColWidth="11.421875" defaultRowHeight="12.75"/>
  <cols>
    <col min="1" max="1" width="17.7109375" style="0" bestFit="1" customWidth="1"/>
    <col min="2" max="2" width="6.00390625" style="0" bestFit="1" customWidth="1"/>
    <col min="3" max="3" width="7.421875" style="0" customWidth="1"/>
    <col min="4" max="6" width="5.00390625" style="0" bestFit="1" customWidth="1"/>
    <col min="7" max="7" width="6.140625" style="0" customWidth="1"/>
    <col min="8" max="8" width="6.8515625" style="0" customWidth="1"/>
    <col min="9" max="9" width="5.8515625" style="0" bestFit="1" customWidth="1"/>
    <col min="10" max="10" width="4.7109375" style="0" bestFit="1" customWidth="1"/>
    <col min="11" max="11" width="5.00390625" style="0" bestFit="1" customWidth="1"/>
    <col min="12" max="12" width="4.00390625" style="0" bestFit="1" customWidth="1"/>
    <col min="13" max="13" width="5.57421875" style="0" customWidth="1"/>
    <col min="14" max="14" width="6.7109375" style="0" customWidth="1"/>
    <col min="15" max="15" width="5.00390625" style="77" bestFit="1" customWidth="1"/>
    <col min="16" max="16" width="12.28125" style="0" bestFit="1" customWidth="1"/>
  </cols>
  <sheetData>
    <row r="1" spans="1:15" ht="15.75">
      <c r="A1" s="214" t="s">
        <v>46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5.75">
      <c r="A2" s="214" t="s">
        <v>47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5.75">
      <c r="A3" s="207" t="s">
        <v>152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1:9" ht="15.75">
      <c r="A4" s="108"/>
      <c r="B4" s="109"/>
      <c r="C4" s="109"/>
      <c r="D4" s="109"/>
      <c r="E4" s="109"/>
      <c r="F4" s="109"/>
      <c r="G4" s="109"/>
      <c r="H4" s="109"/>
      <c r="I4" s="156"/>
    </row>
    <row r="5" spans="1:16" ht="12.75">
      <c r="A5" s="110"/>
      <c r="B5" s="210" t="s">
        <v>143</v>
      </c>
      <c r="C5" s="211"/>
      <c r="D5" s="211"/>
      <c r="E5" s="211"/>
      <c r="F5" s="211"/>
      <c r="G5" s="211"/>
      <c r="H5" s="211"/>
      <c r="I5" s="154"/>
      <c r="J5" s="210" t="s">
        <v>144</v>
      </c>
      <c r="K5" s="211"/>
      <c r="L5" s="211"/>
      <c r="M5" s="211"/>
      <c r="N5" s="211"/>
      <c r="O5" s="210" t="s">
        <v>146</v>
      </c>
      <c r="P5" s="212"/>
    </row>
    <row r="6" spans="1:16" ht="39.75" customHeight="1">
      <c r="A6" s="111"/>
      <c r="B6" s="219" t="s">
        <v>153</v>
      </c>
      <c r="C6" s="219"/>
      <c r="D6" s="113" t="s">
        <v>154</v>
      </c>
      <c r="E6" s="219" t="s">
        <v>155</v>
      </c>
      <c r="F6" s="219"/>
      <c r="G6" s="222" t="s">
        <v>156</v>
      </c>
      <c r="H6" s="223"/>
      <c r="I6" s="113" t="s">
        <v>224</v>
      </c>
      <c r="J6" s="113" t="s">
        <v>154</v>
      </c>
      <c r="K6" s="220" t="s">
        <v>155</v>
      </c>
      <c r="L6" s="221"/>
      <c r="M6" s="222" t="s">
        <v>156</v>
      </c>
      <c r="N6" s="223"/>
      <c r="O6" s="112" t="s">
        <v>155</v>
      </c>
      <c r="P6" s="114" t="s">
        <v>156</v>
      </c>
    </row>
    <row r="7" spans="1:16" ht="42">
      <c r="A7" s="91" t="s">
        <v>109</v>
      </c>
      <c r="B7" s="115" t="s">
        <v>147</v>
      </c>
      <c r="C7" s="115" t="s">
        <v>148</v>
      </c>
      <c r="D7" s="115" t="s">
        <v>147</v>
      </c>
      <c r="E7" s="115" t="s">
        <v>147</v>
      </c>
      <c r="F7" s="115" t="s">
        <v>148</v>
      </c>
      <c r="G7" s="115" t="s">
        <v>147</v>
      </c>
      <c r="H7" s="115" t="s">
        <v>148</v>
      </c>
      <c r="I7" s="115" t="s">
        <v>147</v>
      </c>
      <c r="J7" s="115" t="s">
        <v>147</v>
      </c>
      <c r="K7" s="115" t="s">
        <v>147</v>
      </c>
      <c r="L7" s="115" t="s">
        <v>148</v>
      </c>
      <c r="M7" s="115" t="s">
        <v>147</v>
      </c>
      <c r="N7" s="115" t="s">
        <v>148</v>
      </c>
      <c r="O7" s="115" t="s">
        <v>147</v>
      </c>
      <c r="P7" s="115" t="s">
        <v>147</v>
      </c>
    </row>
    <row r="8" spans="1:16" ht="12.75">
      <c r="A8" s="56" t="s">
        <v>103</v>
      </c>
      <c r="B8" s="85"/>
      <c r="C8" s="85"/>
      <c r="D8" s="85">
        <v>820</v>
      </c>
      <c r="E8" s="85">
        <v>2769</v>
      </c>
      <c r="F8" s="85">
        <v>1123</v>
      </c>
      <c r="G8" s="85"/>
      <c r="H8" s="85"/>
      <c r="I8" s="85">
        <v>43</v>
      </c>
      <c r="J8" s="85"/>
      <c r="K8" s="85">
        <v>2539</v>
      </c>
      <c r="L8" s="85">
        <v>129</v>
      </c>
      <c r="M8" s="85"/>
      <c r="N8" s="85"/>
      <c r="O8" s="85">
        <v>600</v>
      </c>
      <c r="P8" s="85"/>
    </row>
    <row r="9" spans="1:16" ht="12.75">
      <c r="A9" s="56" t="s">
        <v>58</v>
      </c>
      <c r="B9" s="85"/>
      <c r="C9" s="85"/>
      <c r="D9" s="85">
        <v>1537</v>
      </c>
      <c r="E9" s="85">
        <v>1725</v>
      </c>
      <c r="F9" s="85"/>
      <c r="G9" s="85"/>
      <c r="H9" s="85"/>
      <c r="I9" s="85"/>
      <c r="J9" s="85"/>
      <c r="K9" s="85">
        <v>1457</v>
      </c>
      <c r="L9" s="85"/>
      <c r="M9" s="85"/>
      <c r="N9" s="85"/>
      <c r="O9" s="85">
        <v>299</v>
      </c>
      <c r="P9" s="85"/>
    </row>
    <row r="10" spans="1:16" ht="12.75">
      <c r="A10" s="56" t="s">
        <v>60</v>
      </c>
      <c r="B10" s="85"/>
      <c r="C10" s="85"/>
      <c r="D10" s="85">
        <v>421</v>
      </c>
      <c r="E10" s="85"/>
      <c r="F10" s="85"/>
      <c r="G10" s="85">
        <v>116</v>
      </c>
      <c r="H10" s="85">
        <v>16</v>
      </c>
      <c r="I10" s="85"/>
      <c r="J10" s="85">
        <v>47</v>
      </c>
      <c r="K10" s="85"/>
      <c r="L10" s="85"/>
      <c r="M10" s="85">
        <v>269</v>
      </c>
      <c r="N10" s="85">
        <v>25</v>
      </c>
      <c r="O10" s="85"/>
      <c r="P10" s="85">
        <v>149</v>
      </c>
    </row>
    <row r="11" spans="1:16" ht="12.75">
      <c r="A11" s="56" t="s">
        <v>157</v>
      </c>
      <c r="B11" s="85">
        <v>11</v>
      </c>
      <c r="C11" s="85">
        <v>24</v>
      </c>
      <c r="D11" s="85"/>
      <c r="E11" s="85"/>
      <c r="F11" s="85"/>
      <c r="G11" s="85">
        <v>50</v>
      </c>
      <c r="H11" s="85"/>
      <c r="I11" s="85"/>
      <c r="J11" s="85"/>
      <c r="K11" s="85"/>
      <c r="L11" s="85"/>
      <c r="M11" s="85">
        <v>8</v>
      </c>
      <c r="N11" s="85"/>
      <c r="O11" s="85"/>
      <c r="P11" s="85"/>
    </row>
    <row r="12" spans="1:16" ht="12.75">
      <c r="A12" s="56" t="s">
        <v>158</v>
      </c>
      <c r="B12" s="85"/>
      <c r="C12" s="85"/>
      <c r="D12" s="85"/>
      <c r="E12" s="85"/>
      <c r="F12" s="85"/>
      <c r="G12" s="85">
        <v>36</v>
      </c>
      <c r="H12" s="85"/>
      <c r="I12" s="85"/>
      <c r="J12" s="85"/>
      <c r="K12" s="85"/>
      <c r="L12" s="85"/>
      <c r="M12" s="85"/>
      <c r="N12" s="85"/>
      <c r="O12" s="85"/>
      <c r="P12" s="85"/>
    </row>
    <row r="13" spans="2:16" ht="12.75"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</row>
    <row r="14" ht="12.75">
      <c r="A14" t="s">
        <v>159</v>
      </c>
    </row>
  </sheetData>
  <mergeCells count="11">
    <mergeCell ref="B6:C6"/>
    <mergeCell ref="E6:F6"/>
    <mergeCell ref="K6:L6"/>
    <mergeCell ref="M6:N6"/>
    <mergeCell ref="G6:H6"/>
    <mergeCell ref="A1:O1"/>
    <mergeCell ref="A2:O2"/>
    <mergeCell ref="A3:O3"/>
    <mergeCell ref="B5:H5"/>
    <mergeCell ref="J5:N5"/>
    <mergeCell ref="O5:P5"/>
  </mergeCells>
  <printOptions/>
  <pageMargins left="0.75" right="0.75" top="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:G1"/>
    </sheetView>
  </sheetViews>
  <sheetFormatPr defaultColWidth="11.421875" defaultRowHeight="12.75"/>
  <cols>
    <col min="1" max="1" width="45.7109375" style="0" customWidth="1"/>
    <col min="2" max="7" width="8.7109375" style="77" customWidth="1"/>
  </cols>
  <sheetData>
    <row r="1" spans="1:7" ht="15.75">
      <c r="A1" s="187" t="s">
        <v>46</v>
      </c>
      <c r="B1" s="187"/>
      <c r="C1" s="187"/>
      <c r="D1" s="187"/>
      <c r="E1" s="187"/>
      <c r="F1" s="187"/>
      <c r="G1" s="187"/>
    </row>
    <row r="2" spans="1:7" ht="15.75">
      <c r="A2" s="187" t="s">
        <v>160</v>
      </c>
      <c r="B2" s="187"/>
      <c r="C2" s="187"/>
      <c r="D2" s="187"/>
      <c r="E2" s="187"/>
      <c r="F2" s="187"/>
      <c r="G2" s="187"/>
    </row>
    <row r="3" spans="1:7" ht="12.75">
      <c r="A3" s="117"/>
      <c r="B3" s="233" t="s">
        <v>161</v>
      </c>
      <c r="C3" s="234"/>
      <c r="D3" s="235"/>
      <c r="E3" s="233" t="s">
        <v>162</v>
      </c>
      <c r="F3" s="234"/>
      <c r="G3" s="235"/>
    </row>
    <row r="4" spans="1:7" ht="12.75">
      <c r="A4" s="118"/>
      <c r="B4" s="224" t="s">
        <v>163</v>
      </c>
      <c r="C4" s="225"/>
      <c r="D4" s="226"/>
      <c r="E4" s="227" t="s">
        <v>164</v>
      </c>
      <c r="F4" s="228"/>
      <c r="G4" s="229"/>
    </row>
    <row r="5" spans="1:7" ht="12.75">
      <c r="A5" s="93" t="s">
        <v>52</v>
      </c>
      <c r="B5" s="92" t="s">
        <v>147</v>
      </c>
      <c r="C5" s="92" t="s">
        <v>148</v>
      </c>
      <c r="D5" s="92" t="s">
        <v>22</v>
      </c>
      <c r="E5" s="92" t="s">
        <v>147</v>
      </c>
      <c r="F5" s="92" t="s">
        <v>148</v>
      </c>
      <c r="G5" s="92" t="s">
        <v>22</v>
      </c>
    </row>
    <row r="6" spans="1:7" ht="12.75">
      <c r="A6" s="119" t="s">
        <v>165</v>
      </c>
      <c r="B6" s="78"/>
      <c r="C6" s="78"/>
      <c r="D6" s="78"/>
      <c r="E6" s="78"/>
      <c r="F6" s="78"/>
      <c r="G6" s="78"/>
    </row>
    <row r="7" spans="1:7" ht="12.75">
      <c r="A7" s="56" t="s">
        <v>166</v>
      </c>
      <c r="B7" s="157">
        <v>2</v>
      </c>
      <c r="C7" s="78"/>
      <c r="D7" s="158">
        <f aca="true" t="shared" si="0" ref="D7:D14">SUM(B7:C7)</f>
        <v>2</v>
      </c>
      <c r="E7" s="158">
        <v>563</v>
      </c>
      <c r="F7" s="158"/>
      <c r="G7" s="78">
        <f aca="true" t="shared" si="1" ref="G7:G14">SUM(E7:F7)</f>
        <v>563</v>
      </c>
    </row>
    <row r="8" spans="1:7" ht="12.75">
      <c r="A8" s="56" t="s">
        <v>167</v>
      </c>
      <c r="B8" s="157">
        <v>2</v>
      </c>
      <c r="C8" s="78"/>
      <c r="D8" s="158">
        <f t="shared" si="0"/>
        <v>2</v>
      </c>
      <c r="E8" s="158">
        <v>361</v>
      </c>
      <c r="F8" s="158"/>
      <c r="G8" s="78">
        <f t="shared" si="1"/>
        <v>361</v>
      </c>
    </row>
    <row r="9" spans="1:7" ht="12.75">
      <c r="A9" s="56" t="s">
        <v>168</v>
      </c>
      <c r="B9" s="157">
        <v>4</v>
      </c>
      <c r="C9" s="78"/>
      <c r="D9" s="158">
        <f t="shared" si="0"/>
        <v>4</v>
      </c>
      <c r="E9" s="158">
        <v>944</v>
      </c>
      <c r="F9" s="158"/>
      <c r="G9" s="78">
        <f t="shared" si="1"/>
        <v>944</v>
      </c>
    </row>
    <row r="10" spans="1:7" ht="12.75">
      <c r="A10" s="56" t="s">
        <v>169</v>
      </c>
      <c r="B10" s="157">
        <v>1</v>
      </c>
      <c r="C10" s="78"/>
      <c r="D10" s="158">
        <f t="shared" si="0"/>
        <v>1</v>
      </c>
      <c r="E10" s="158">
        <v>903</v>
      </c>
      <c r="F10" s="158"/>
      <c r="G10" s="78">
        <f t="shared" si="1"/>
        <v>903</v>
      </c>
    </row>
    <row r="11" spans="1:7" ht="12.75">
      <c r="A11" s="56" t="s">
        <v>170</v>
      </c>
      <c r="B11" s="157">
        <v>2</v>
      </c>
      <c r="C11" s="78"/>
      <c r="D11" s="158">
        <f t="shared" si="0"/>
        <v>2</v>
      </c>
      <c r="E11" s="158">
        <v>1013</v>
      </c>
      <c r="F11" s="158"/>
      <c r="G11" s="78">
        <f t="shared" si="1"/>
        <v>1013</v>
      </c>
    </row>
    <row r="12" spans="1:7" ht="12.75">
      <c r="A12" s="56" t="s">
        <v>222</v>
      </c>
      <c r="B12" s="157">
        <v>1</v>
      </c>
      <c r="C12" s="78"/>
      <c r="D12" s="158">
        <f t="shared" si="0"/>
        <v>1</v>
      </c>
      <c r="E12" s="157">
        <v>23</v>
      </c>
      <c r="F12" s="158"/>
      <c r="G12" s="78">
        <f t="shared" si="1"/>
        <v>23</v>
      </c>
    </row>
    <row r="13" spans="1:7" ht="12.75">
      <c r="A13" s="56" t="s">
        <v>171</v>
      </c>
      <c r="B13" s="157">
        <v>11</v>
      </c>
      <c r="C13" s="158">
        <v>3</v>
      </c>
      <c r="D13" s="158">
        <f t="shared" si="0"/>
        <v>14</v>
      </c>
      <c r="E13" s="158">
        <v>389</v>
      </c>
      <c r="F13" s="158">
        <v>142</v>
      </c>
      <c r="G13" s="78">
        <f t="shared" si="1"/>
        <v>531</v>
      </c>
    </row>
    <row r="14" spans="1:7" ht="12.75">
      <c r="A14" s="56" t="s">
        <v>172</v>
      </c>
      <c r="B14" s="157">
        <v>2</v>
      </c>
      <c r="C14" s="78"/>
      <c r="D14" s="158">
        <f t="shared" si="0"/>
        <v>2</v>
      </c>
      <c r="E14" s="158">
        <v>236</v>
      </c>
      <c r="F14" s="158"/>
      <c r="G14" s="78">
        <f t="shared" si="1"/>
        <v>236</v>
      </c>
    </row>
    <row r="15" spans="1:9" ht="12.75">
      <c r="A15" s="119" t="s">
        <v>173</v>
      </c>
      <c r="B15" s="157"/>
      <c r="C15" s="78"/>
      <c r="D15" s="158"/>
      <c r="E15" s="158"/>
      <c r="F15" s="158"/>
      <c r="G15" s="78"/>
      <c r="I15" s="155"/>
    </row>
    <row r="16" spans="1:7" ht="12.75">
      <c r="A16" s="56"/>
      <c r="B16" s="157">
        <v>3</v>
      </c>
      <c r="C16" s="78"/>
      <c r="D16" s="158">
        <f>SUM(B16:C16)</f>
        <v>3</v>
      </c>
      <c r="E16" s="158">
        <v>2437</v>
      </c>
      <c r="F16" s="158"/>
      <c r="G16" s="78">
        <f>SUM(E16:F16)</f>
        <v>2437</v>
      </c>
    </row>
    <row r="19" ht="12.75">
      <c r="A19" t="s">
        <v>223</v>
      </c>
    </row>
    <row r="22" spans="1:7" ht="12.75">
      <c r="A22" s="230" t="s">
        <v>174</v>
      </c>
      <c r="B22" s="231"/>
      <c r="C22" s="231"/>
      <c r="D22" s="231"/>
      <c r="E22" s="231"/>
      <c r="F22" s="231"/>
      <c r="G22" s="232"/>
    </row>
    <row r="23" spans="1:7" ht="12.75">
      <c r="A23" s="120"/>
      <c r="B23" s="76"/>
      <c r="C23" s="76"/>
      <c r="D23" s="92" t="s">
        <v>125</v>
      </c>
      <c r="E23" s="202" t="s">
        <v>175</v>
      </c>
      <c r="F23" s="204"/>
      <c r="G23" s="92" t="s">
        <v>22</v>
      </c>
    </row>
    <row r="24" spans="1:7" ht="12.75">
      <c r="A24" s="21" t="s">
        <v>176</v>
      </c>
      <c r="B24" s="21"/>
      <c r="C24" s="12"/>
      <c r="D24" s="78">
        <v>88</v>
      </c>
      <c r="E24" s="78"/>
      <c r="F24" s="121"/>
      <c r="G24" s="78">
        <f>SUM(D24:F24)</f>
        <v>88</v>
      </c>
    </row>
  </sheetData>
  <mergeCells count="8">
    <mergeCell ref="A1:G1"/>
    <mergeCell ref="A2:G2"/>
    <mergeCell ref="B3:D3"/>
    <mergeCell ref="E3:G3"/>
    <mergeCell ref="B4:D4"/>
    <mergeCell ref="E4:G4"/>
    <mergeCell ref="A22:G22"/>
    <mergeCell ref="E23:F23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x009991</dc:creator>
  <cp:keywords/>
  <dc:description/>
  <cp:lastModifiedBy>x005810</cp:lastModifiedBy>
  <cp:lastPrinted>2016-07-20T08:55:39Z</cp:lastPrinted>
  <dcterms:created xsi:type="dcterms:W3CDTF">2016-06-09T10:35:48Z</dcterms:created>
  <dcterms:modified xsi:type="dcterms:W3CDTF">2016-09-12T06:05:54Z</dcterms:modified>
  <cp:category/>
  <cp:version/>
  <cp:contentType/>
  <cp:contentStatus/>
</cp:coreProperties>
</file>